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RepSum070131" sheetId="1" r:id="rId1"/>
  </sheets>
  <definedNames/>
  <calcPr fullCalcOnLoad="1"/>
</workbook>
</file>

<file path=xl/sharedStrings.xml><?xml version="1.0" encoding="utf-8"?>
<sst xmlns="http://schemas.openxmlformats.org/spreadsheetml/2006/main" count="153" uniqueCount="71">
  <si>
    <t xml:space="preserve">Report Summary </t>
  </si>
  <si>
    <t xml:space="preserve"> Ticker</t>
  </si>
  <si>
    <t xml:space="preserve"> Bid</t>
  </si>
  <si>
    <t xml:space="preserve"> Dividend Rate</t>
  </si>
  <si>
    <t xml:space="preserve"> YTM (Port Method) at Bid</t>
  </si>
  <si>
    <t xml:space="preserve"> Next ex-Date</t>
  </si>
  <si>
    <t xml:space="preserve"> Yield-to-Worst (at Bid)</t>
  </si>
  <si>
    <t xml:space="preserve"> DBRS Rating</t>
  </si>
  <si>
    <t xml:space="preserve"> Average Trading Value</t>
  </si>
  <si>
    <t xml:space="preserve"> Modified Duration - YTW</t>
  </si>
  <si>
    <t xml:space="preserve"> Retractible </t>
  </si>
  <si>
    <t>NA.PR.K</t>
  </si>
  <si>
    <t>Pfd-1(low)</t>
  </si>
  <si>
    <t xml:space="preserve">FALSE </t>
  </si>
  <si>
    <t>PWF.PR.H</t>
  </si>
  <si>
    <t>Pfd-1(low)n</t>
  </si>
  <si>
    <t>MFC.PR.C</t>
  </si>
  <si>
    <t>RY.PR.W</t>
  </si>
  <si>
    <t>Pfd-1</t>
  </si>
  <si>
    <t>NA.PR.L</t>
  </si>
  <si>
    <t>BNS.PR.K</t>
  </si>
  <si>
    <t>CM.PR.D</t>
  </si>
  <si>
    <t>RY.PR.B</t>
  </si>
  <si>
    <t>GWO.PR.I</t>
  </si>
  <si>
    <t>PWF.PR.E</t>
  </si>
  <si>
    <t>RY.PR.E</t>
  </si>
  <si>
    <t>CM.PR.P</t>
  </si>
  <si>
    <t>SLF.PR.C</t>
  </si>
  <si>
    <t>GWO.PR.G</t>
  </si>
  <si>
    <t>CM.PR.B</t>
  </si>
  <si>
    <t>RY.PR.D</t>
  </si>
  <si>
    <t>GWO.PR.F</t>
  </si>
  <si>
    <t>CM.PR.E</t>
  </si>
  <si>
    <t>PWF.PR.K</t>
  </si>
  <si>
    <t>PWF.PR.L</t>
  </si>
  <si>
    <t>SLF.PR.?</t>
  </si>
  <si>
    <t>BMO.PR.J</t>
  </si>
  <si>
    <t>SLF.PR.A</t>
  </si>
  <si>
    <t>SLF.PR.B</t>
  </si>
  <si>
    <t>CM.PR.H</t>
  </si>
  <si>
    <t>CM.PR.G</t>
  </si>
  <si>
    <t>CM.PR.I</t>
  </si>
  <si>
    <t>RY.PR.A</t>
  </si>
  <si>
    <t>PWF.PR.I</t>
  </si>
  <si>
    <t>TD.PR.O</t>
  </si>
  <si>
    <t>RY.PR.C</t>
  </si>
  <si>
    <t>BMO.PR.H</t>
  </si>
  <si>
    <t>BNS.PR.L</t>
  </si>
  <si>
    <t>GWO.PR.H</t>
  </si>
  <si>
    <t>PWF.PR.F</t>
  </si>
  <si>
    <t>HSB.PR.C</t>
  </si>
  <si>
    <t>CM.PR.C</t>
  </si>
  <si>
    <t>CL.PR.B</t>
  </si>
  <si>
    <t>HSB.PR.D</t>
  </si>
  <si>
    <t>BNS.PR.J</t>
  </si>
  <si>
    <t>PWF.PR.G</t>
  </si>
  <si>
    <t>MFC.PR.B</t>
  </si>
  <si>
    <t>SLF.PR.D</t>
  </si>
  <si>
    <t>Restricted to Perpetuals, Pfd-1(low)+, $25,000+ daily volume</t>
  </si>
  <si>
    <t>Call Price</t>
  </si>
  <si>
    <t>Call Date</t>
  </si>
  <si>
    <t>Current Yield Price</t>
  </si>
  <si>
    <t>$25 Call Price</t>
  </si>
  <si>
    <t>Sett</t>
  </si>
  <si>
    <t>Date</t>
  </si>
  <si>
    <t>$26 Call Price</t>
  </si>
  <si>
    <t>(Substitute $26.00 for #NUM!)</t>
  </si>
  <si>
    <t>Worst Price</t>
  </si>
  <si>
    <t>Total Return</t>
  </si>
  <si>
    <t>Chart 1 Data</t>
  </si>
  <si>
    <t>Chart 2 data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</si>
</sst>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4" borderId="0" xfId="0" applyFill="1" applyAlignment="1">
      <alignment/>
    </xf>
    <xf numFmtId="10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0" fillId="5" borderId="0" xfId="0" applyFill="1" applyAlignment="1">
      <alignment/>
    </xf>
    <xf numFmtId="10" fontId="0" fillId="5" borderId="0" xfId="0" applyNumberFormat="1" applyFill="1" applyAlignment="1">
      <alignment/>
    </xf>
    <xf numFmtId="0" fontId="0" fillId="6" borderId="0" xfId="0" applyFill="1" applyAlignment="1">
      <alignment/>
    </xf>
    <xf numFmtId="10" fontId="0" fillId="6" borderId="0" xfId="0" applyNumberFormat="1" applyFill="1" applyAlignment="1">
      <alignment/>
    </xf>
    <xf numFmtId="2" fontId="0" fillId="5" borderId="0" xfId="0" applyNumberFormat="1" applyFill="1" applyAlignment="1">
      <alignment/>
    </xf>
    <xf numFmtId="10" fontId="0" fillId="6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Effect of Changes In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GWOPRG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RepSum070131!$CW$2:$DG$2</c:f>
              <c:numCache/>
            </c:numRef>
          </c:xVal>
          <c:yVal>
            <c:numRef>
              <c:f>RepSum070131!$CW$18:$DG$18</c:f>
              <c:numCache/>
            </c:numRef>
          </c:yVal>
          <c:smooth val="1"/>
        </c:ser>
        <c:ser>
          <c:idx val="1"/>
          <c:order val="1"/>
          <c:tx>
            <c:v>BMOPRJ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RepSum070131!$CW$2:$DG$2</c:f>
              <c:numCache/>
            </c:numRef>
          </c:xVal>
          <c:yVal>
            <c:numRef>
              <c:f>RepSum070131!$CW$4:$DG$4</c:f>
              <c:numCache/>
            </c:numRef>
          </c:yVal>
          <c:smooth val="1"/>
        </c:ser>
        <c:axId val="63072494"/>
        <c:axId val="30781535"/>
      </c:scatterChart>
      <c:valAx>
        <c:axId val="63072494"/>
        <c:scaling>
          <c:orientation val="minMax"/>
          <c:max val="0.05"/>
          <c:min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Assumed 2008-1-31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0781535"/>
        <c:crosses val="autoZero"/>
        <c:crossBetween val="midCat"/>
        <c:dispUnits/>
        <c:majorUnit val="0.0025"/>
      </c:valAx>
      <c:valAx>
        <c:axId val="3078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Return: Year Commencing 2007-1-31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724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Chart 1: Value of an Option to Buy at $50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Value of an Option to Buy at $50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RepSum070131!$B$49:$B$75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RepSum070131!$C$49:$C$75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axId val="8598360"/>
        <c:axId val="10276377"/>
      </c:scatterChart>
      <c:valAx>
        <c:axId val="8598360"/>
        <c:scaling>
          <c:orientation val="minMax"/>
          <c:max val="61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 of Underlying (at exercise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76377"/>
        <c:crosses val="autoZero"/>
        <c:crossBetween val="midCat"/>
        <c:dispUnits/>
        <c:majorUnit val="5"/>
      </c:valAx>
      <c:valAx>
        <c:axId val="10276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 of Option (at exercise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983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2 : Profit (Loss) from selling an "Option to buy at $50" for $5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Profit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RepSum070131!$B$85:$B$111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RepSum070131!$C$85:$C$111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axId val="25378530"/>
        <c:axId val="27080179"/>
      </c:scatterChart>
      <c:valAx>
        <c:axId val="25378530"/>
        <c:scaling>
          <c:orientation val="minMax"/>
          <c:max val="61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 of Commodity at Exercise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80179"/>
        <c:crosses val="autoZero"/>
        <c:crossBetween val="midCat"/>
        <c:dispUnits/>
      </c:valAx>
      <c:valAx>
        <c:axId val="27080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 (Loss) on Option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785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85725</xdr:colOff>
      <xdr:row>11</xdr:row>
      <xdr:rowOff>104775</xdr:rowOff>
    </xdr:from>
    <xdr:to>
      <xdr:col>131</xdr:col>
      <xdr:colOff>485775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76657200" y="1914525"/>
        <a:ext cx="5886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51</xdr:row>
      <xdr:rowOff>38100</xdr:rowOff>
    </xdr:from>
    <xdr:to>
      <xdr:col>11</xdr:col>
      <xdr:colOff>323850</xdr:colOff>
      <xdr:row>67</xdr:row>
      <xdr:rowOff>123825</xdr:rowOff>
    </xdr:to>
    <xdr:graphicFrame>
      <xdr:nvGraphicFramePr>
        <xdr:cNvPr id="2" name="Chart 2"/>
        <xdr:cNvGraphicFramePr/>
      </xdr:nvGraphicFramePr>
      <xdr:xfrm>
        <a:off x="3543300" y="8382000"/>
        <a:ext cx="54864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485775</xdr:colOff>
      <xdr:row>90</xdr:row>
      <xdr:rowOff>47625</xdr:rowOff>
    </xdr:from>
    <xdr:to>
      <xdr:col>11</xdr:col>
      <xdr:colOff>323850</xdr:colOff>
      <xdr:row>106</xdr:row>
      <xdr:rowOff>133350</xdr:rowOff>
    </xdr:to>
    <xdr:graphicFrame>
      <xdr:nvGraphicFramePr>
        <xdr:cNvPr id="3" name="Chart 3"/>
        <xdr:cNvGraphicFramePr/>
      </xdr:nvGraphicFramePr>
      <xdr:xfrm>
        <a:off x="3543300" y="14706600"/>
        <a:ext cx="5486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21"/>
  <sheetViews>
    <sheetView tabSelected="1" workbookViewId="0" topLeftCell="A1">
      <pane xSplit="1" ySplit="2" topLeftCell="DN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I24" sqref="EI24"/>
    </sheetView>
  </sheetViews>
  <sheetFormatPr defaultColWidth="9.140625" defaultRowHeight="12.75"/>
  <cols>
    <col min="1" max="1" width="12.00390625" style="0" customWidth="1"/>
    <col min="3" max="3" width="15.57421875" style="0" customWidth="1"/>
    <col min="5" max="5" width="14.421875" style="0" customWidth="1"/>
    <col min="6" max="6" width="19.57421875" style="0" customWidth="1"/>
    <col min="9" max="9" width="14.140625" style="0" customWidth="1"/>
    <col min="12" max="12" width="10.140625" style="0" bestFit="1" customWidth="1"/>
    <col min="34" max="34" width="10.140625" style="0" bestFit="1" customWidth="1"/>
    <col min="57" max="57" width="10.140625" style="0" bestFit="1" customWidth="1"/>
  </cols>
  <sheetData>
    <row r="1" spans="1:121" ht="12.75">
      <c r="A1" t="s">
        <v>0</v>
      </c>
      <c r="C1" t="s">
        <v>58</v>
      </c>
      <c r="K1" t="s">
        <v>59</v>
      </c>
      <c r="L1" t="s">
        <v>60</v>
      </c>
      <c r="M1" s="4"/>
      <c r="N1" s="4"/>
      <c r="O1" s="4"/>
      <c r="P1" s="4"/>
      <c r="Q1" s="4"/>
      <c r="R1" s="4"/>
      <c r="S1" s="4" t="s">
        <v>61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t="s">
        <v>63</v>
      </c>
      <c r="AI1" s="7"/>
      <c r="AJ1" s="7"/>
      <c r="AK1" s="7"/>
      <c r="AL1" s="7"/>
      <c r="AM1" s="7"/>
      <c r="AN1" s="7"/>
      <c r="AO1" s="7" t="s">
        <v>62</v>
      </c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E1" s="9"/>
      <c r="BF1" s="9"/>
      <c r="BG1" s="9"/>
      <c r="BH1" s="9"/>
      <c r="BI1" s="9"/>
      <c r="BJ1" s="9"/>
      <c r="BK1" s="9" t="s">
        <v>65</v>
      </c>
      <c r="BL1" s="9"/>
      <c r="BM1" s="9" t="s">
        <v>66</v>
      </c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CA1" s="13"/>
      <c r="CB1" s="13"/>
      <c r="CC1" s="13"/>
      <c r="CD1" s="13"/>
      <c r="CE1" s="13"/>
      <c r="CF1" s="13"/>
      <c r="CG1" s="13" t="s">
        <v>67</v>
      </c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W1" s="15"/>
      <c r="CX1" s="15"/>
      <c r="CY1" s="15"/>
      <c r="CZ1" s="15"/>
      <c r="DA1" s="15"/>
      <c r="DB1" s="15"/>
      <c r="DC1" s="15" t="s">
        <v>68</v>
      </c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</row>
    <row r="2" spans="1:121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M2" s="5">
        <v>0.04</v>
      </c>
      <c r="N2" s="5">
        <v>0.041</v>
      </c>
      <c r="O2" s="5">
        <v>0.042</v>
      </c>
      <c r="P2" s="5">
        <v>0.043</v>
      </c>
      <c r="Q2" s="5">
        <v>0.044</v>
      </c>
      <c r="R2" s="5">
        <v>0.045</v>
      </c>
      <c r="S2" s="5">
        <v>0.046</v>
      </c>
      <c r="T2" s="5">
        <v>0.047</v>
      </c>
      <c r="U2" s="5">
        <v>0.048</v>
      </c>
      <c r="V2" s="5">
        <v>0.049</v>
      </c>
      <c r="W2" s="5">
        <v>0.05</v>
      </c>
      <c r="X2" s="5">
        <v>0.051</v>
      </c>
      <c r="Y2" s="5">
        <v>0.052</v>
      </c>
      <c r="Z2" s="5">
        <v>0.053</v>
      </c>
      <c r="AA2" s="5">
        <v>0.054000000000000006</v>
      </c>
      <c r="AB2" s="5">
        <v>0.055</v>
      </c>
      <c r="AC2" s="5">
        <v>0.055999999999999994</v>
      </c>
      <c r="AD2" s="5">
        <v>0.057</v>
      </c>
      <c r="AE2" s="5">
        <v>0.057999999999999996</v>
      </c>
      <c r="AF2" s="5">
        <v>0.059000000000000004</v>
      </c>
      <c r="AG2" s="5">
        <v>0.06</v>
      </c>
      <c r="AH2" t="s">
        <v>64</v>
      </c>
      <c r="AI2" s="8">
        <v>0.04</v>
      </c>
      <c r="AJ2" s="8">
        <v>0.041</v>
      </c>
      <c r="AK2" s="8">
        <v>0.042</v>
      </c>
      <c r="AL2" s="8">
        <v>0.043</v>
      </c>
      <c r="AM2" s="8">
        <v>0.044</v>
      </c>
      <c r="AN2" s="8">
        <v>0.045</v>
      </c>
      <c r="AO2" s="8">
        <v>0.046</v>
      </c>
      <c r="AP2" s="8">
        <v>0.047</v>
      </c>
      <c r="AQ2" s="8">
        <v>0.048</v>
      </c>
      <c r="AR2" s="8">
        <v>0.049</v>
      </c>
      <c r="AS2" s="8">
        <v>0.05</v>
      </c>
      <c r="AT2" s="8">
        <v>0.051</v>
      </c>
      <c r="AU2" s="8">
        <v>0.052</v>
      </c>
      <c r="AV2" s="8">
        <v>0.053</v>
      </c>
      <c r="AW2" s="8">
        <v>0.054000000000000006</v>
      </c>
      <c r="AX2" s="8">
        <v>0.055</v>
      </c>
      <c r="AY2" s="8">
        <v>0.055999999999999994</v>
      </c>
      <c r="AZ2" s="8">
        <v>0.057</v>
      </c>
      <c r="BA2" s="8">
        <v>0.057999999999999996</v>
      </c>
      <c r="BB2" s="8">
        <v>0.059000000000000004</v>
      </c>
      <c r="BC2" s="8">
        <v>0.06</v>
      </c>
      <c r="BE2" s="10">
        <v>0.04</v>
      </c>
      <c r="BF2" s="10">
        <v>0.041</v>
      </c>
      <c r="BG2" s="10">
        <v>0.042</v>
      </c>
      <c r="BH2" s="10">
        <v>0.043</v>
      </c>
      <c r="BI2" s="10">
        <v>0.044</v>
      </c>
      <c r="BJ2" s="10">
        <v>0.045</v>
      </c>
      <c r="BK2" s="10">
        <v>0.046</v>
      </c>
      <c r="BL2" s="10">
        <v>0.047</v>
      </c>
      <c r="BM2" s="10">
        <v>0.048</v>
      </c>
      <c r="BN2" s="10">
        <v>0.049</v>
      </c>
      <c r="BO2" s="10">
        <v>0.05</v>
      </c>
      <c r="BP2" s="10">
        <v>0.051</v>
      </c>
      <c r="BQ2" s="10">
        <v>0.052</v>
      </c>
      <c r="BR2" s="10">
        <v>0.053</v>
      </c>
      <c r="BS2" s="10">
        <v>0.054000000000000006</v>
      </c>
      <c r="BT2" s="10">
        <v>0.055</v>
      </c>
      <c r="BU2" s="10">
        <v>0.055999999999999994</v>
      </c>
      <c r="BV2" s="10">
        <v>0.057</v>
      </c>
      <c r="BW2" s="10">
        <v>0.057999999999999996</v>
      </c>
      <c r="BX2" s="10">
        <v>0.059000000000000004</v>
      </c>
      <c r="BY2" s="10">
        <v>0.06</v>
      </c>
      <c r="CA2" s="14">
        <v>0.04</v>
      </c>
      <c r="CB2" s="14">
        <v>0.041</v>
      </c>
      <c r="CC2" s="14">
        <v>0.042</v>
      </c>
      <c r="CD2" s="14">
        <v>0.043</v>
      </c>
      <c r="CE2" s="14">
        <v>0.044</v>
      </c>
      <c r="CF2" s="14">
        <v>0.045</v>
      </c>
      <c r="CG2" s="14">
        <v>0.046</v>
      </c>
      <c r="CH2" s="14">
        <v>0.047</v>
      </c>
      <c r="CI2" s="14">
        <v>0.048</v>
      </c>
      <c r="CJ2" s="14">
        <v>0.049</v>
      </c>
      <c r="CK2" s="14">
        <v>0.05</v>
      </c>
      <c r="CL2" s="14">
        <v>0.051</v>
      </c>
      <c r="CM2" s="14">
        <v>0.052</v>
      </c>
      <c r="CN2" s="14">
        <v>0.053</v>
      </c>
      <c r="CO2" s="14">
        <v>0.054000000000000006</v>
      </c>
      <c r="CP2" s="14">
        <v>0.055</v>
      </c>
      <c r="CQ2" s="14">
        <v>0.055999999999999994</v>
      </c>
      <c r="CR2" s="14">
        <v>0.057</v>
      </c>
      <c r="CS2" s="14">
        <v>0.057999999999999996</v>
      </c>
      <c r="CT2" s="14">
        <v>0.059000000000000004</v>
      </c>
      <c r="CU2" s="14">
        <v>0.06</v>
      </c>
      <c r="CW2" s="16">
        <v>0.04</v>
      </c>
      <c r="CX2" s="16">
        <v>0.041</v>
      </c>
      <c r="CY2" s="16">
        <v>0.042</v>
      </c>
      <c r="CZ2" s="16">
        <v>0.043</v>
      </c>
      <c r="DA2" s="16">
        <v>0.044</v>
      </c>
      <c r="DB2" s="16">
        <v>0.045</v>
      </c>
      <c r="DC2" s="16">
        <v>0.046</v>
      </c>
      <c r="DD2" s="16">
        <v>0.047</v>
      </c>
      <c r="DE2" s="16">
        <v>0.048</v>
      </c>
      <c r="DF2" s="16">
        <v>0.049</v>
      </c>
      <c r="DG2" s="16">
        <v>0.05</v>
      </c>
      <c r="DH2" s="16">
        <v>0.051</v>
      </c>
      <c r="DI2" s="16">
        <v>0.052</v>
      </c>
      <c r="DJ2" s="16">
        <v>0.053</v>
      </c>
      <c r="DK2" s="16">
        <v>0.054000000000000006</v>
      </c>
      <c r="DL2" s="16">
        <v>0.055</v>
      </c>
      <c r="DM2" s="16">
        <v>0.055999999999999994</v>
      </c>
      <c r="DN2" s="16">
        <v>0.057</v>
      </c>
      <c r="DO2" s="16">
        <v>0.057999999999999996</v>
      </c>
      <c r="DP2" s="16">
        <v>0.059000000000000004</v>
      </c>
      <c r="DQ2" s="16">
        <v>0.06</v>
      </c>
    </row>
    <row r="3" spans="1:121" ht="12.75">
      <c r="A3" t="s">
        <v>46</v>
      </c>
      <c r="B3">
        <v>26.72</v>
      </c>
      <c r="C3">
        <v>1.325</v>
      </c>
      <c r="D3" s="1">
        <v>0.043512</v>
      </c>
      <c r="E3" s="2">
        <v>39203</v>
      </c>
      <c r="F3" s="1">
        <v>0.039827</v>
      </c>
      <c r="G3" t="s">
        <v>18</v>
      </c>
      <c r="H3" s="3">
        <v>83239</v>
      </c>
      <c r="I3">
        <v>5.29</v>
      </c>
      <c r="J3" t="s">
        <v>13</v>
      </c>
      <c r="K3">
        <v>25</v>
      </c>
      <c r="L3" s="2">
        <v>41330</v>
      </c>
      <c r="M3" s="6">
        <f aca="true" t="shared" si="0" ref="M3:M31">$C3/M$2</f>
        <v>33.125</v>
      </c>
      <c r="N3" s="6">
        <f aca="true" t="shared" si="1" ref="N3:AG15">$C3/N$2</f>
        <v>32.3170731707317</v>
      </c>
      <c r="O3" s="6">
        <f t="shared" si="1"/>
        <v>31.547619047619044</v>
      </c>
      <c r="P3" s="6">
        <f t="shared" si="1"/>
        <v>30.813953488372093</v>
      </c>
      <c r="Q3" s="6">
        <f t="shared" si="1"/>
        <v>30.113636363636363</v>
      </c>
      <c r="R3" s="6">
        <f t="shared" si="1"/>
        <v>29.444444444444443</v>
      </c>
      <c r="S3" s="6">
        <f t="shared" si="1"/>
        <v>28.804347826086957</v>
      </c>
      <c r="T3" s="6">
        <f t="shared" si="1"/>
        <v>28.191489361702125</v>
      </c>
      <c r="U3" s="6">
        <f t="shared" si="1"/>
        <v>27.604166666666664</v>
      </c>
      <c r="V3" s="6">
        <f t="shared" si="1"/>
        <v>27.04081632653061</v>
      </c>
      <c r="W3" s="6">
        <f t="shared" si="1"/>
        <v>26.499999999999996</v>
      </c>
      <c r="X3" s="6">
        <f t="shared" si="1"/>
        <v>25.980392156862745</v>
      </c>
      <c r="Y3" s="6">
        <f t="shared" si="1"/>
        <v>25.48076923076923</v>
      </c>
      <c r="Z3" s="6">
        <f t="shared" si="1"/>
        <v>25</v>
      </c>
      <c r="AA3" s="6">
        <f t="shared" si="1"/>
        <v>24.537037037037035</v>
      </c>
      <c r="AB3" s="6">
        <f t="shared" si="1"/>
        <v>24.09090909090909</v>
      </c>
      <c r="AC3" s="6">
        <f t="shared" si="1"/>
        <v>23.66071428571429</v>
      </c>
      <c r="AD3" s="6">
        <f t="shared" si="1"/>
        <v>23.24561403508772</v>
      </c>
      <c r="AE3" s="6">
        <f t="shared" si="1"/>
        <v>22.844827586206897</v>
      </c>
      <c r="AF3" s="6">
        <f t="shared" si="1"/>
        <v>22.457627118644066</v>
      </c>
      <c r="AG3" s="6">
        <f t="shared" si="1"/>
        <v>22.083333333333332</v>
      </c>
      <c r="AH3" s="2">
        <v>39478</v>
      </c>
      <c r="AI3" s="12">
        <f>PRICE($AH3,$L3,$C3/25,AI$2,$K3/0.25,4,3)/4</f>
        <v>26.483464183871437</v>
      </c>
      <c r="AJ3" s="12">
        <f>PRICE($AH3,$L3,$C3/25,AJ$2,$K3/0.25,4,3)/4</f>
        <v>26.365835401980874</v>
      </c>
      <c r="AK3" s="12">
        <f>PRICE($AH3,$L3,$C3/25,AK$2,$K3/0.25,4,3)/4</f>
        <v>26.248798699752843</v>
      </c>
      <c r="AL3" s="12">
        <f>PRICE($AH3,$L3,$C3/25,AL$2,$K3/0.25,4,3)/4</f>
        <v>26.13235089243446</v>
      </c>
      <c r="AM3" s="12">
        <f>PRICE($AH3,$L3,$C3/25,AM$2,$K3/0.25,4,3)/4</f>
        <v>26.016488813319967</v>
      </c>
      <c r="AN3" s="12">
        <f>PRICE($AH3,$L3,$C3/25,AN$2,$K3/0.25,4,3)/4</f>
        <v>25.901209313642823</v>
      </c>
      <c r="AO3" s="12">
        <f>PRICE($AH3,$L3,$C3/25,AO$2,$K3/0.25,4,3)/4</f>
        <v>25.786509262469977</v>
      </c>
      <c r="AP3" s="12">
        <f>PRICE($AH3,$L3,$C3/25,AP$2,$K3/0.25,4,3)/4</f>
        <v>25.672385546595812</v>
      </c>
      <c r="AQ3" s="12">
        <f>PRICE($AH3,$L3,$C3/25,AQ$2,$K3/0.25,4,3)/4</f>
        <v>25.55883507043674</v>
      </c>
      <c r="AR3" s="12">
        <f>PRICE($AH3,$L3,$C3/25,AR$2,$K3/0.25,4,3)/4</f>
        <v>25.445854755927336</v>
      </c>
      <c r="AS3" s="12">
        <f>PRICE($AH3,$L3,$C3/25,AS$2,$K3/0.25,4,3)/4</f>
        <v>25.333441542416217</v>
      </c>
      <c r="AT3" s="12">
        <f>PRICE($AH3,$L3,$C3/25,AT$2,$K3/0.25,4,3)/4</f>
        <v>25.221592386562584</v>
      </c>
      <c r="AU3" s="12">
        <f>PRICE($AH3,$L3,$C3/25,AU$2,$K3/0.25,4,3)/4</f>
        <v>25.110304262234404</v>
      </c>
      <c r="AV3" s="12">
        <f>PRICE($AH3,$L3,$C3/25,AV$2,$K3/0.25,4,3)/4</f>
        <v>24.99957416040567</v>
      </c>
      <c r="AW3" s="12">
        <f>PRICE($AH3,$L3,$C3/25,AW$2,$K3/0.25,4,3)/4</f>
        <v>24.88939908905585</v>
      </c>
      <c r="AX3" s="12">
        <f>PRICE($AH3,$L3,$C3/25,AX$2,$K3/0.25,4,3)/4</f>
        <v>24.77977607306897</v>
      </c>
      <c r="AY3" s="12">
        <f>PRICE($AH3,$L3,$C3/25,AY$2,$K3/0.25,4,3)/4</f>
        <v>24.670702154133252</v>
      </c>
      <c r="AZ3" s="12">
        <f>PRICE($AH3,$L3,$C3/25,AZ$2,$K3/0.25,4,3)/4</f>
        <v>24.562174390642326</v>
      </c>
      <c r="BA3" s="12">
        <f>PRICE($AH3,$L3,$C3/25,BA$2,$K3/0.25,4,3)/4</f>
        <v>24.454189857596134</v>
      </c>
      <c r="BB3" s="12">
        <f>PRICE($AH3,$L3,$C3/25,BB$2,$K3/0.25,4,3)/4</f>
        <v>24.34674564650247</v>
      </c>
      <c r="BC3" s="12">
        <f>PRICE($AH3,$L3,$C3/25,BC$2,$K3/0.25,4,3)/4</f>
        <v>24.23983886528006</v>
      </c>
      <c r="BE3" s="11">
        <f>PRICE($AH3,$L3-4*365,$C3/25,BE$2,($K3+1)/0.25,4,3)/4</f>
        <v>26.29651137816797</v>
      </c>
      <c r="BF3" s="11">
        <f>PRICE($AH3,$L3-4*365,$C3/25,BF$2,($K3+1)/0.25,4,3)/4</f>
        <v>26.26924776603747</v>
      </c>
      <c r="BG3" s="11">
        <f>PRICE($AH3,$L3-4*365,$C3/25,BG$2,($K3+1)/0.25,4,3)/4</f>
        <v>26.242019477882724</v>
      </c>
      <c r="BH3" s="11">
        <f>PRICE($AH3,$L3-4*365,$C3/25,BH$2,($K3+1)/0.25,4,3)/4</f>
        <v>26.214826459077045</v>
      </c>
      <c r="BI3" s="11">
        <f>PRICE($AH3,$L3-4*365,$C3/25,BI$2,($K3+1)/0.25,4,3)/4</f>
        <v>26.187668655091908</v>
      </c>
      <c r="BJ3" s="11">
        <f>PRICE($AH3,$L3-4*365,$C3/25,BJ$2,($K3+1)/0.25,4,3)/4</f>
        <v>26.1605460114965</v>
      </c>
      <c r="BK3" s="11">
        <f>PRICE($AH3,$L3-4*365,$C3/25,BK$2,($K3+1)/0.25,4,3)/4</f>
        <v>26.133458473957777</v>
      </c>
      <c r="BL3" s="11">
        <f>PRICE($AH3,$L3-4*365,$C3/25,BL$2,($K3+1)/0.25,4,3)/4</f>
        <v>26.10640598824011</v>
      </c>
      <c r="BM3" s="11">
        <f>PRICE($AH3,$L3-4*365,$C3/25,BM$2,($K3+1)/0.25,4,3)/4</f>
        <v>26.079388500205063</v>
      </c>
      <c r="BN3" s="11">
        <f>PRICE($AH3,$L3-4*365,$C3/25,BN$2,($K3+1)/0.25,4,3)/4</f>
        <v>26.052405955811338</v>
      </c>
      <c r="BO3" s="11">
        <f>PRICE($AH3,$L3-4*365,$C3/25,BO$2,($K3+1)/0.25,4,3)/4</f>
        <v>26.02545830111447</v>
      </c>
      <c r="BP3" s="11">
        <f>PRICE($AH3,$L3-4*365,$C3/25,BP$2,($K3+1)/0.25,4,3)/4</f>
        <v>25.998545482266582</v>
      </c>
      <c r="BQ3" s="11">
        <f>PRICE($AH3,$L3-4*365,$C3/25,BQ$2,($K3+1)/0.25,4,3)/4</f>
        <v>25.971667445516374</v>
      </c>
      <c r="BR3" s="11">
        <f>PRICE($AH3,$L3-4*365,$C3/25,BR$2,($K3+1)/0.25,4,3)/4</f>
        <v>25.94482413720869</v>
      </c>
      <c r="BS3" s="11">
        <f>PRICE($AH3,$L3-4*365,$C3/25,BS$2,($K3+1)/0.25,4,3)/4</f>
        <v>25.91801550378453</v>
      </c>
      <c r="BT3" s="11">
        <f>PRICE($AH3,$L3-4*365,$C3/25,BT$2,($K3+1)/0.25,4,3)/4</f>
        <v>25.89124149178076</v>
      </c>
      <c r="BU3" s="11">
        <f>PRICE($AH3,$L3-4*365,$C3/25,BU$2,($K3+1)/0.25,4,3)/4</f>
        <v>25.864502047829834</v>
      </c>
      <c r="BV3" s="11">
        <f>PRICE($AH3,$L3-4*365,$C3/25,BV$2,($K3+1)/0.25,4,3)/4</f>
        <v>25.837797118659793</v>
      </c>
      <c r="BW3" s="11">
        <f>PRICE($AH3,$L3-4*365,$C3/25,BW$2,($K3+1)/0.25,4,3)/4</f>
        <v>25.811126651093943</v>
      </c>
      <c r="BX3" s="11">
        <f>PRICE($AH3,$L3-4*365,$C3/25,BX$2,($K3+1)/0.25,4,3)/4</f>
        <v>25.784490592050613</v>
      </c>
      <c r="BY3" s="11">
        <f>PRICE($AH3,$L3-4*365,$C3/25,BY$2,($K3+1)/0.25,4,3)/4</f>
        <v>25.757888888543125</v>
      </c>
      <c r="CA3" s="17">
        <f>MIN(M3,AI3,BE3)</f>
        <v>26.29651137816797</v>
      </c>
      <c r="CB3" s="17">
        <f aca="true" t="shared" si="2" ref="CB3:CU3">MIN(N3,AJ3,BF3)</f>
        <v>26.26924776603747</v>
      </c>
      <c r="CC3" s="17">
        <f t="shared" si="2"/>
        <v>26.242019477882724</v>
      </c>
      <c r="CD3" s="17">
        <f t="shared" si="2"/>
        <v>26.13235089243446</v>
      </c>
      <c r="CE3" s="17">
        <f t="shared" si="2"/>
        <v>26.016488813319967</v>
      </c>
      <c r="CF3" s="17">
        <f t="shared" si="2"/>
        <v>25.901209313642823</v>
      </c>
      <c r="CG3" s="17">
        <f t="shared" si="2"/>
        <v>25.786509262469977</v>
      </c>
      <c r="CH3" s="17">
        <f t="shared" si="2"/>
        <v>25.672385546595812</v>
      </c>
      <c r="CI3" s="17">
        <f t="shared" si="2"/>
        <v>25.55883507043674</v>
      </c>
      <c r="CJ3" s="17">
        <f t="shared" si="2"/>
        <v>25.445854755927336</v>
      </c>
      <c r="CK3" s="17">
        <f t="shared" si="2"/>
        <v>25.333441542416217</v>
      </c>
      <c r="CL3" s="17">
        <f t="shared" si="2"/>
        <v>25.221592386562584</v>
      </c>
      <c r="CM3" s="17">
        <f t="shared" si="2"/>
        <v>25.110304262234404</v>
      </c>
      <c r="CN3" s="17">
        <f t="shared" si="2"/>
        <v>24.99957416040567</v>
      </c>
      <c r="CO3" s="17">
        <f t="shared" si="2"/>
        <v>24.537037037037035</v>
      </c>
      <c r="CP3" s="17">
        <f t="shared" si="2"/>
        <v>24.09090909090909</v>
      </c>
      <c r="CQ3" s="17">
        <f t="shared" si="2"/>
        <v>23.66071428571429</v>
      </c>
      <c r="CR3" s="17">
        <f t="shared" si="2"/>
        <v>23.24561403508772</v>
      </c>
      <c r="CS3" s="17">
        <f t="shared" si="2"/>
        <v>22.844827586206897</v>
      </c>
      <c r="CT3" s="17">
        <f t="shared" si="2"/>
        <v>22.457627118644066</v>
      </c>
      <c r="CU3" s="17">
        <f t="shared" si="2"/>
        <v>22.083333333333332</v>
      </c>
      <c r="CW3" s="16">
        <f>(CA3+$C3)/$B3-1</f>
        <v>0.03373919828472949</v>
      </c>
      <c r="CX3" s="16">
        <f aca="true" t="shared" si="3" ref="CX3:DQ3">(CB3+$C3)/$B3-1</f>
        <v>0.03271885351936632</v>
      </c>
      <c r="CY3" s="16">
        <f t="shared" si="3"/>
        <v>0.03169983075908411</v>
      </c>
      <c r="CZ3" s="16">
        <f t="shared" si="3"/>
        <v>0.027595467531229767</v>
      </c>
      <c r="DA3" s="16">
        <f t="shared" si="3"/>
        <v>0.023259311875747368</v>
      </c>
      <c r="DB3" s="16">
        <f t="shared" si="3"/>
        <v>0.018944959342920065</v>
      </c>
      <c r="DC3" s="16">
        <f t="shared" si="3"/>
        <v>0.014652292757109997</v>
      </c>
      <c r="DD3" s="16">
        <f t="shared" si="3"/>
        <v>0.010381195606130822</v>
      </c>
      <c r="DE3" s="16">
        <f t="shared" si="3"/>
        <v>0.00613155203730309</v>
      </c>
      <c r="DF3" s="16">
        <f t="shared" si="3"/>
        <v>0.0019032468535680191</v>
      </c>
      <c r="DG3" s="16">
        <f t="shared" si="3"/>
        <v>-0.0023038344904110497</v>
      </c>
      <c r="DH3" s="16">
        <f t="shared" si="3"/>
        <v>-0.006489805892118894</v>
      </c>
      <c r="DI3" s="16">
        <f t="shared" si="3"/>
        <v>-0.010654780604999803</v>
      </c>
      <c r="DJ3" s="16">
        <f t="shared" si="3"/>
        <v>-0.014798871242302836</v>
      </c>
      <c r="DK3" s="16">
        <f t="shared" si="3"/>
        <v>-0.032109392326458264</v>
      </c>
      <c r="DL3" s="16">
        <f t="shared" si="3"/>
        <v>-0.04880579749591729</v>
      </c>
      <c r="DM3" s="16">
        <f t="shared" si="3"/>
        <v>-0.06490590248075268</v>
      </c>
      <c r="DN3" s="16">
        <f t="shared" si="3"/>
        <v>-0.08044109150120815</v>
      </c>
      <c r="DO3" s="16">
        <f t="shared" si="3"/>
        <v>-0.0954405843485443</v>
      </c>
      <c r="DP3" s="16">
        <f t="shared" si="3"/>
        <v>-0.10993161981122512</v>
      </c>
      <c r="DQ3" s="16">
        <f t="shared" si="3"/>
        <v>-0.12393962075848308</v>
      </c>
    </row>
    <row r="4" spans="1:121" ht="12.75">
      <c r="A4" t="s">
        <v>36</v>
      </c>
      <c r="B4">
        <v>24.94</v>
      </c>
      <c r="C4">
        <v>1.125</v>
      </c>
      <c r="D4" s="1">
        <v>0.047672</v>
      </c>
      <c r="E4" s="2">
        <v>39196</v>
      </c>
      <c r="F4" s="1">
        <v>0.045325</v>
      </c>
      <c r="G4" t="s">
        <v>18</v>
      </c>
      <c r="H4" s="3">
        <v>2294167</v>
      </c>
      <c r="I4">
        <v>16.34</v>
      </c>
      <c r="J4" t="s">
        <v>13</v>
      </c>
      <c r="K4">
        <v>25</v>
      </c>
      <c r="L4" s="2">
        <v>42425</v>
      </c>
      <c r="M4" s="6">
        <f t="shared" si="0"/>
        <v>28.125</v>
      </c>
      <c r="N4" s="6">
        <f t="shared" si="1"/>
        <v>27.4390243902439</v>
      </c>
      <c r="O4" s="6">
        <f t="shared" si="1"/>
        <v>26.785714285714285</v>
      </c>
      <c r="P4" s="6">
        <f t="shared" si="1"/>
        <v>26.16279069767442</v>
      </c>
      <c r="Q4" s="6">
        <f t="shared" si="1"/>
        <v>25.56818181818182</v>
      </c>
      <c r="R4" s="6">
        <f t="shared" si="1"/>
        <v>25</v>
      </c>
      <c r="S4" s="6">
        <f t="shared" si="1"/>
        <v>24.456521739130434</v>
      </c>
      <c r="T4" s="6">
        <f t="shared" si="1"/>
        <v>23.93617021276596</v>
      </c>
      <c r="U4" s="6">
        <f t="shared" si="1"/>
        <v>23.4375</v>
      </c>
      <c r="V4" s="6">
        <f t="shared" si="1"/>
        <v>22.959183673469386</v>
      </c>
      <c r="W4" s="6">
        <f t="shared" si="1"/>
        <v>22.5</v>
      </c>
      <c r="X4" s="6">
        <f t="shared" si="1"/>
        <v>22.058823529411764</v>
      </c>
      <c r="Y4" s="6">
        <f t="shared" si="1"/>
        <v>21.634615384615387</v>
      </c>
      <c r="Z4" s="6">
        <f t="shared" si="1"/>
        <v>21.22641509433962</v>
      </c>
      <c r="AA4" s="6">
        <f t="shared" si="1"/>
        <v>20.833333333333332</v>
      </c>
      <c r="AB4" s="6">
        <f t="shared" si="1"/>
        <v>20.454545454545453</v>
      </c>
      <c r="AC4" s="6">
        <f t="shared" si="1"/>
        <v>20.089285714285715</v>
      </c>
      <c r="AD4" s="6">
        <f t="shared" si="1"/>
        <v>19.736842105263158</v>
      </c>
      <c r="AE4" s="6">
        <f t="shared" si="1"/>
        <v>19.396551724137932</v>
      </c>
      <c r="AF4" s="6">
        <f t="shared" si="1"/>
        <v>19.06779661016949</v>
      </c>
      <c r="AG4" s="6">
        <f t="shared" si="1"/>
        <v>18.75</v>
      </c>
      <c r="AH4" s="2">
        <v>39478</v>
      </c>
      <c r="AI4" s="12">
        <f>PRICE($AH4,$L4,$C4/25,AI$2,$K4/0.25,4,3)/4</f>
        <v>25.85790359380048</v>
      </c>
      <c r="AJ4" s="12">
        <f>PRICE($AH4,$L4,$C4/25,AJ$2,$K4/0.25,4,3)/4</f>
        <v>25.683588566021633</v>
      </c>
      <c r="AK4" s="12">
        <f>PRICE($AH4,$L4,$C4/25,AK$2,$K4/0.25,4,3)/4</f>
        <v>25.510620962824476</v>
      </c>
      <c r="AL4" s="12">
        <f>PRICE($AH4,$L4,$C4/25,AL$2,$K4/0.25,4,3)/4</f>
        <v>25.338989742770472</v>
      </c>
      <c r="AM4" s="12">
        <f>PRICE($AH4,$L4,$C4/25,AM$2,$K4/0.25,4,3)/4</f>
        <v>25.168683958629018</v>
      </c>
      <c r="AN4" s="12">
        <f>PRICE($AH4,$L4,$C4/25,AN$2,$K4/0.25,4,3)/4</f>
        <v>24.99969275654486</v>
      </c>
      <c r="AO4" s="12">
        <f>PRICE($AH4,$L4,$C4/25,AO$2,$K4/0.25,4,3)/4</f>
        <v>24.83200537521545</v>
      </c>
      <c r="AP4" s="12">
        <f>PRICE($AH4,$L4,$C4/25,AP$2,$K4/0.25,4,3)/4</f>
        <v>24.66561114507412</v>
      </c>
      <c r="AQ4" s="12">
        <f>PRICE($AH4,$L4,$C4/25,AQ$2,$K4/0.25,4,3)/4</f>
        <v>24.500499487480845</v>
      </c>
      <c r="AR4" s="12">
        <f>PRICE($AH4,$L4,$C4/25,AR$2,$K4/0.25,4,3)/4</f>
        <v>24.336659913921583</v>
      </c>
      <c r="AS4" s="12">
        <f>PRICE($AH4,$L4,$C4/25,AS$2,$K4/0.25,4,3)/4</f>
        <v>24.17408202521361</v>
      </c>
      <c r="AT4" s="12">
        <f>PRICE($AH4,$L4,$C4/25,AT$2,$K4/0.25,4,3)/4</f>
        <v>24.01275551071809</v>
      </c>
      <c r="AU4" s="12">
        <f>PRICE($AH4,$L4,$C4/25,AU$2,$K4/0.25,4,3)/4</f>
        <v>23.85267014756119</v>
      </c>
      <c r="AV4" s="12">
        <f>PRICE($AH4,$L4,$C4/25,AV$2,$K4/0.25,4,3)/4</f>
        <v>23.693815799860186</v>
      </c>
      <c r="AW4" s="12">
        <f>PRICE($AH4,$L4,$C4/25,AW$2,$K4/0.25,4,3)/4</f>
        <v>23.536182417958667</v>
      </c>
      <c r="AX4" s="12">
        <f>PRICE($AH4,$L4,$C4/25,AX$2,$K4/0.25,4,3)/4</f>
        <v>23.37976003766731</v>
      </c>
      <c r="AY4" s="12">
        <f>PRICE($AH4,$L4,$C4/25,AY$2,$K4/0.25,4,3)/4</f>
        <v>23.224538779511494</v>
      </c>
      <c r="AZ4" s="12">
        <f>PRICE($AH4,$L4,$C4/25,AZ$2,$K4/0.25,4,3)/4</f>
        <v>23.070508847987078</v>
      </c>
      <c r="BA4" s="12">
        <f>PRICE($AH4,$L4,$C4/25,BA$2,$K4/0.25,4,3)/4</f>
        <v>22.917660530821557</v>
      </c>
      <c r="BB4" s="12">
        <f>PRICE($AH4,$L4,$C4/25,BB$2,$K4/0.25,4,3)/4</f>
        <v>22.765984198242062</v>
      </c>
      <c r="BC4" s="12">
        <f>PRICE($AH4,$L4,$C4/25,BC$2,$K4/0.25,4,3)/4</f>
        <v>22.61547030225123</v>
      </c>
      <c r="BE4" s="11">
        <f>PRICE($AH4,$L4-4*365,$C4/25,BE$2,($K4+1)/0.25,4,3)/4</f>
        <v>26.31745749338368</v>
      </c>
      <c r="BF4" s="11">
        <f>PRICE($AH4,$L4-4*365,$C4/25,BF$2,($K4+1)/0.25,4,3)/4</f>
        <v>26.21980119524167</v>
      </c>
      <c r="BG4" s="11">
        <f>PRICE($AH4,$L4-4*365,$C4/25,BG$2,($K4+1)/0.25,4,3)/4</f>
        <v>26.122550160036244</v>
      </c>
      <c r="BH4" s="11">
        <f>PRICE($AH4,$L4-4*365,$C4/25,BH$2,($K4+1)/0.25,4,3)/4</f>
        <v>26.025702584419893</v>
      </c>
      <c r="BI4" s="11">
        <f>PRICE($AH4,$L4-4*365,$C4/25,BI$2,($K4+1)/0.25,4,3)/4</f>
        <v>25.929256673554004</v>
      </c>
      <c r="BJ4" s="11">
        <f>PRICE($AH4,$L4-4*365,$C4/25,BJ$2,($K4+1)/0.25,4,3)/4</f>
        <v>25.83321064106584</v>
      </c>
      <c r="BK4" s="11">
        <f>PRICE($AH4,$L4-4*365,$C4/25,BK$2,($K4+1)/0.25,4,3)/4</f>
        <v>25.73756270900706</v>
      </c>
      <c r="BL4" s="11">
        <f>PRICE($AH4,$L4-4*365,$C4/25,BL$2,($K4+1)/0.25,4,3)/4</f>
        <v>25.642311107811526</v>
      </c>
      <c r="BM4" s="11">
        <f>PRICE($AH4,$L4-4*365,$C4/25,BM$2,($K4+1)/0.25,4,3)/4</f>
        <v>25.547454076253402</v>
      </c>
      <c r="BN4" s="11">
        <f>PRICE($AH4,$L4-4*365,$C4/25,BN$2,($K4+1)/0.25,4,3)/4</f>
        <v>25.452989861406206</v>
      </c>
      <c r="BO4" s="11">
        <f>PRICE($AH4,$L4-4*365,$C4/25,BO$2,($K4+1)/0.25,4,3)/4</f>
        <v>25.358916718601296</v>
      </c>
      <c r="BP4" s="11">
        <f>PRICE($AH4,$L4-4*365,$C4/25,BP$2,($K4+1)/0.25,4,3)/4</f>
        <v>25.265232911386605</v>
      </c>
      <c r="BQ4" s="11">
        <f>PRICE($AH4,$L4-4*365,$C4/25,BQ$2,($K4+1)/0.25,4,3)/4</f>
        <v>25.17193671148642</v>
      </c>
      <c r="BR4" s="11">
        <f>PRICE($AH4,$L4-4*365,$C4/25,BR$2,($K4+1)/0.25,4,3)/4</f>
        <v>25.07902639876011</v>
      </c>
      <c r="BS4" s="11">
        <f>PRICE($AH4,$L4-4*365,$C4/25,BS$2,($K4+1)/0.25,4,3)/4</f>
        <v>24.98650026116234</v>
      </c>
      <c r="BT4" s="11">
        <f>PRICE($AH4,$L4-4*365,$C4/25,BT$2,($K4+1)/0.25,4,3)/4</f>
        <v>24.894356594702604</v>
      </c>
      <c r="BU4" s="11">
        <f>PRICE($AH4,$L4-4*365,$C4/25,BU$2,($K4+1)/0.25,4,3)/4</f>
        <v>24.802593703405062</v>
      </c>
      <c r="BV4" s="11">
        <f>PRICE($AH4,$L4-4*365,$C4/25,BV$2,($K4+1)/0.25,4,3)/4</f>
        <v>24.71120989926925</v>
      </c>
      <c r="BW4" s="11">
        <f>PRICE($AH4,$L4-4*365,$C4/25,BW$2,($K4+1)/0.25,4,3)/4</f>
        <v>24.62020350223028</v>
      </c>
      <c r="BX4" s="11">
        <f>PRICE($AH4,$L4-4*365,$C4/25,BX$2,($K4+1)/0.25,4,3)/4</f>
        <v>24.529572840119258</v>
      </c>
      <c r="BY4" s="11">
        <f>PRICE($AH4,$L4-4*365,$C4/25,BY$2,($K4+1)/0.25,4,3)/4</f>
        <v>24.439316248624724</v>
      </c>
      <c r="CA4" s="17">
        <f aca="true" t="shared" si="4" ref="CA4:CA45">MIN(M4,AI4,BE4)</f>
        <v>25.85790359380048</v>
      </c>
      <c r="CB4" s="17">
        <f aca="true" t="shared" si="5" ref="CB4:CB45">MIN(N4,AJ4,BF4)</f>
        <v>25.683588566021633</v>
      </c>
      <c r="CC4" s="17">
        <f aca="true" t="shared" si="6" ref="CC4:CC45">MIN(O4,AK4,BG4)</f>
        <v>25.510620962824476</v>
      </c>
      <c r="CD4" s="17">
        <f aca="true" t="shared" si="7" ref="CD4:CD45">MIN(P4,AL4,BH4)</f>
        <v>25.338989742770472</v>
      </c>
      <c r="CE4" s="17">
        <f aca="true" t="shared" si="8" ref="CE4:CE45">MIN(Q4,AM4,BI4)</f>
        <v>25.168683958629018</v>
      </c>
      <c r="CF4" s="17">
        <f aca="true" t="shared" si="9" ref="CF4:CF45">MIN(R4,AN4,BJ4)</f>
        <v>24.99969275654486</v>
      </c>
      <c r="CG4" s="17">
        <f aca="true" t="shared" si="10" ref="CG4:CG45">MIN(S4,AO4,BK4)</f>
        <v>24.456521739130434</v>
      </c>
      <c r="CH4" s="17">
        <f aca="true" t="shared" si="11" ref="CH4:CH45">MIN(T4,AP4,BL4)</f>
        <v>23.93617021276596</v>
      </c>
      <c r="CI4" s="17">
        <f aca="true" t="shared" si="12" ref="CI4:CI45">MIN(U4,AQ4,BM4)</f>
        <v>23.4375</v>
      </c>
      <c r="CJ4" s="17">
        <f aca="true" t="shared" si="13" ref="CJ4:CJ45">MIN(V4,AR4,BN4)</f>
        <v>22.959183673469386</v>
      </c>
      <c r="CK4" s="17">
        <f aca="true" t="shared" si="14" ref="CK4:CK45">MIN(W4,AS4,BO4)</f>
        <v>22.5</v>
      </c>
      <c r="CL4" s="17">
        <f aca="true" t="shared" si="15" ref="CL4:CL45">MIN(X4,AT4,BP4)</f>
        <v>22.058823529411764</v>
      </c>
      <c r="CM4" s="17">
        <f aca="true" t="shared" si="16" ref="CM4:CM45">MIN(Y4,AU4,BQ4)</f>
        <v>21.634615384615387</v>
      </c>
      <c r="CN4" s="17">
        <f aca="true" t="shared" si="17" ref="CN4:CN45">MIN(Z4,AV4,BR4)</f>
        <v>21.22641509433962</v>
      </c>
      <c r="CO4" s="17">
        <f aca="true" t="shared" si="18" ref="CO4:CO45">MIN(AA4,AW4,BS4)</f>
        <v>20.833333333333332</v>
      </c>
      <c r="CP4" s="17">
        <f aca="true" t="shared" si="19" ref="CP4:CP45">MIN(AB4,AX4,BT4)</f>
        <v>20.454545454545453</v>
      </c>
      <c r="CQ4" s="17">
        <f aca="true" t="shared" si="20" ref="CQ4:CQ45">MIN(AC4,AY4,BU4)</f>
        <v>20.089285714285715</v>
      </c>
      <c r="CR4" s="17">
        <f aca="true" t="shared" si="21" ref="CR4:CR45">MIN(AD4,AZ4,BV4)</f>
        <v>19.736842105263158</v>
      </c>
      <c r="CS4" s="17">
        <f aca="true" t="shared" si="22" ref="CS4:CS45">MIN(AE4,BA4,BW4)</f>
        <v>19.396551724137932</v>
      </c>
      <c r="CT4" s="17">
        <f aca="true" t="shared" si="23" ref="CT4:CT45">MIN(AF4,BB4,BX4)</f>
        <v>19.06779661016949</v>
      </c>
      <c r="CU4" s="17">
        <f aca="true" t="shared" si="24" ref="CU4:CU45">MIN(AG4,BC4,BY4)</f>
        <v>18.75</v>
      </c>
      <c r="CW4" s="16">
        <f aca="true" t="shared" si="25" ref="CW4:CW45">(CA4+$C4)/$B4-1</f>
        <v>0.08191273431437351</v>
      </c>
      <c r="CX4" s="16">
        <f aca="true" t="shared" si="26" ref="CX4:CX45">(CB4+$C4)/$B4-1</f>
        <v>0.07492335870174949</v>
      </c>
      <c r="CY4" s="16">
        <f aca="true" t="shared" si="27" ref="CY4:CY45">(CC4+$C4)/$B4-1</f>
        <v>0.06798800973634611</v>
      </c>
      <c r="CZ4" s="16">
        <f aca="true" t="shared" si="28" ref="CZ4:CZ45">(CD4+$C4)/$B4-1</f>
        <v>0.061106244698094336</v>
      </c>
      <c r="DA4" s="16">
        <f aca="true" t="shared" si="29" ref="DA4:DA45">(CE4+$C4)/$B4-1</f>
        <v>0.054277624644307076</v>
      </c>
      <c r="DB4" s="16">
        <f aca="true" t="shared" si="30" ref="DB4:DB45">(CF4+$C4)/$B4-1</f>
        <v>0.047501714376297466</v>
      </c>
      <c r="DC4" s="16">
        <f aca="true" t="shared" si="31" ref="DC4:DC45">(CG4+$C4)/$B4-1</f>
        <v>0.02572260381437186</v>
      </c>
      <c r="DD4" s="16">
        <f aca="true" t="shared" si="32" ref="DD4:DD45">(CH4+$C4)/$B4-1</f>
        <v>0.004858468835844398</v>
      </c>
      <c r="DE4" s="16">
        <f aca="true" t="shared" si="33" ref="DE4:DE45">(CI4+$C4)/$B4-1</f>
        <v>-0.015136327185244602</v>
      </c>
      <c r="DF4" s="16">
        <f aca="true" t="shared" si="34" ref="DF4:DF45">(CJ4+$C4)/$B4-1</f>
        <v>-0.03431500908302387</v>
      </c>
      <c r="DG4" s="16">
        <f aca="true" t="shared" si="35" ref="DG4:DG45">(CK4+$C4)/$B4-1</f>
        <v>-0.052726543704891826</v>
      </c>
      <c r="DH4" s="16">
        <f aca="true" t="shared" si="36" ref="DH4:DH45">(CL4+$C4)/$B4-1</f>
        <v>-0.07041605736119638</v>
      </c>
      <c r="DI4" s="16">
        <f aca="true" t="shared" si="37" ref="DI4:DI45">(CM4+$C4)/$B4-1</f>
        <v>-0.08742520510764296</v>
      </c>
      <c r="DJ4" s="16">
        <f aca="true" t="shared" si="38" ref="DJ4:DJ45">(CN4+$C4)/$B4-1</f>
        <v>-0.10379249822214831</v>
      </c>
      <c r="DK4" s="16">
        <f aca="true" t="shared" si="39" ref="DK4:DK45">(CO4+$C4)/$B4-1</f>
        <v>-0.11955359529537568</v>
      </c>
      <c r="DL4" s="16">
        <f aca="true" t="shared" si="40" ref="DL4:DL45">(CP4+$C4)/$B4-1</f>
        <v>-0.1347415615659402</v>
      </c>
      <c r="DM4" s="16">
        <f aca="true" t="shared" si="41" ref="DM4:DM45">(CQ4+$C4)/$B4-1</f>
        <v>-0.14938710046969872</v>
      </c>
      <c r="DN4" s="16">
        <f aca="true" t="shared" si="42" ref="DN4:DN45">(CR4+$C4)/$B4-1</f>
        <v>-0.16351876081543082</v>
      </c>
      <c r="DO4" s="16">
        <f aca="true" t="shared" si="43" ref="DO4:DO45">(CS4+$C4)/$B4-1</f>
        <v>-0.17716312252855126</v>
      </c>
      <c r="DP4" s="16">
        <f aca="true" t="shared" si="44" ref="DP4:DP45">(CT4+$C4)/$B4-1</f>
        <v>-0.1903449635056339</v>
      </c>
      <c r="DQ4" s="16">
        <f aca="true" t="shared" si="45" ref="DQ4:DQ45">(CU4+$C4)/$B4-1</f>
        <v>-0.2030874097834804</v>
      </c>
    </row>
    <row r="5" spans="1:121" ht="12.75">
      <c r="A5" t="s">
        <v>54</v>
      </c>
      <c r="B5">
        <v>27.05</v>
      </c>
      <c r="C5">
        <v>1.313</v>
      </c>
      <c r="D5" s="1">
        <v>0.042381</v>
      </c>
      <c r="E5" s="2">
        <v>39169</v>
      </c>
      <c r="F5" s="1">
        <v>0.039039</v>
      </c>
      <c r="G5" t="s">
        <v>18</v>
      </c>
      <c r="H5" s="3">
        <v>126791</v>
      </c>
      <c r="I5">
        <v>5.77</v>
      </c>
      <c r="J5" t="s">
        <v>13</v>
      </c>
      <c r="K5">
        <v>25</v>
      </c>
      <c r="L5" s="2">
        <v>41576</v>
      </c>
      <c r="M5" s="6">
        <f t="shared" si="0"/>
        <v>32.824999999999996</v>
      </c>
      <c r="N5" s="6">
        <f t="shared" si="1"/>
        <v>32.02439024390244</v>
      </c>
      <c r="O5" s="6">
        <f t="shared" si="1"/>
        <v>31.26190476190476</v>
      </c>
      <c r="P5" s="6">
        <f t="shared" si="1"/>
        <v>30.534883720930235</v>
      </c>
      <c r="Q5" s="6">
        <f t="shared" si="1"/>
        <v>29.84090909090909</v>
      </c>
      <c r="R5" s="6">
        <f t="shared" si="1"/>
        <v>29.177777777777777</v>
      </c>
      <c r="S5" s="6">
        <f t="shared" si="1"/>
        <v>28.543478260869563</v>
      </c>
      <c r="T5" s="6">
        <f t="shared" si="1"/>
        <v>27.936170212765955</v>
      </c>
      <c r="U5" s="6">
        <f t="shared" si="1"/>
        <v>27.354166666666664</v>
      </c>
      <c r="V5" s="6">
        <f t="shared" si="1"/>
        <v>26.795918367346935</v>
      </c>
      <c r="W5" s="6">
        <f t="shared" si="1"/>
        <v>26.259999999999998</v>
      </c>
      <c r="X5" s="6">
        <f t="shared" si="1"/>
        <v>25.745098039215687</v>
      </c>
      <c r="Y5" s="6">
        <f t="shared" si="1"/>
        <v>25.25</v>
      </c>
      <c r="Z5" s="6">
        <f t="shared" si="1"/>
        <v>24.77358490566038</v>
      </c>
      <c r="AA5" s="6">
        <f t="shared" si="1"/>
        <v>24.31481481481481</v>
      </c>
      <c r="AB5" s="6">
        <f t="shared" si="1"/>
        <v>23.87272727272727</v>
      </c>
      <c r="AC5" s="6">
        <f t="shared" si="1"/>
        <v>23.446428571428573</v>
      </c>
      <c r="AD5" s="6">
        <f t="shared" si="1"/>
        <v>23.035087719298243</v>
      </c>
      <c r="AE5" s="6">
        <f t="shared" si="1"/>
        <v>22.637931034482758</v>
      </c>
      <c r="AF5" s="6">
        <f t="shared" si="1"/>
        <v>22.25423728813559</v>
      </c>
      <c r="AG5" s="6">
        <f t="shared" si="1"/>
        <v>21.883333333333333</v>
      </c>
      <c r="AH5" s="2">
        <v>39478</v>
      </c>
      <c r="AI5" s="12">
        <f>PRICE($AH5,$L5,$C5/25,AI$2,$K5/0.25,4,3)/4</f>
        <v>26.599275440418168</v>
      </c>
      <c r="AJ5" s="12">
        <f>PRICE($AH5,$L5,$C5/25,AJ$2,$K5/0.25,4,3)/4</f>
        <v>26.467334646585936</v>
      </c>
      <c r="AK5" s="12">
        <f>PRICE($AH5,$L5,$C5/25,AK$2,$K5/0.25,4,3)/4</f>
        <v>26.336138401126952</v>
      </c>
      <c r="AL5" s="12">
        <f>PRICE($AH5,$L5,$C5/25,AL$2,$K5/0.25,4,3)/4</f>
        <v>26.205682225352177</v>
      </c>
      <c r="AM5" s="12">
        <f>PRICE($AH5,$L5,$C5/25,AM$2,$K5/0.25,4,3)/4</f>
        <v>26.075961668853193</v>
      </c>
      <c r="AN5" s="12">
        <f>PRICE($AH5,$L5,$C5/25,AN$2,$K5/0.25,4,3)/4</f>
        <v>25.946972309315036</v>
      </c>
      <c r="AO5" s="12">
        <f>PRICE($AH5,$L5,$C5/25,AO$2,$K5/0.25,4,3)/4</f>
        <v>25.818709752331962</v>
      </c>
      <c r="AP5" s="12">
        <f>PRICE($AH5,$L5,$C5/25,AP$2,$K5/0.25,4,3)/4</f>
        <v>25.691169631223335</v>
      </c>
      <c r="AQ5" s="12">
        <f>PRICE($AH5,$L5,$C5/25,AQ$2,$K5/0.25,4,3)/4</f>
        <v>25.56434760685082</v>
      </c>
      <c r="AR5" s="12">
        <f>PRICE($AH5,$L5,$C5/25,AR$2,$K5/0.25,4,3)/4</f>
        <v>25.438239367437824</v>
      </c>
      <c r="AS5" s="12">
        <f>PRICE($AH5,$L5,$C5/25,AS$2,$K5/0.25,4,3)/4</f>
        <v>25.312840628389115</v>
      </c>
      <c r="AT5" s="12">
        <f>PRICE($AH5,$L5,$C5/25,AT$2,$K5/0.25,4,3)/4</f>
        <v>25.188147132111762</v>
      </c>
      <c r="AU5" s="12">
        <f>PRICE($AH5,$L5,$C5/25,AU$2,$K5/0.25,4,3)/4</f>
        <v>25.064154647838333</v>
      </c>
      <c r="AV5" s="12">
        <f>PRICE($AH5,$L5,$C5/25,AV$2,$K5/0.25,4,3)/4</f>
        <v>24.940858971449686</v>
      </c>
      <c r="AW5" s="12">
        <f>PRICE($AH5,$L5,$C5/25,AW$2,$K5/0.25,4,3)/4</f>
        <v>24.8182559253006</v>
      </c>
      <c r="AX5" s="12">
        <f>PRICE($AH5,$L5,$C5/25,AX$2,$K5/0.25,4,3)/4</f>
        <v>24.696341358045537</v>
      </c>
      <c r="AY5" s="12">
        <f>PRICE($AH5,$L5,$C5/25,AY$2,$K5/0.25,4,3)/4</f>
        <v>24.575111144465527</v>
      </c>
      <c r="AZ5" s="12">
        <f>PRICE($AH5,$L5,$C5/25,AZ$2,$K5/0.25,4,3)/4</f>
        <v>24.45456118529728</v>
      </c>
      <c r="BA5" s="12">
        <f>PRICE($AH5,$L5,$C5/25,BA$2,$K5/0.25,4,3)/4</f>
        <v>24.334687407062486</v>
      </c>
      <c r="BB5" s="12">
        <f>PRICE($AH5,$L5,$C5/25,BB$2,$K5/0.25,4,3)/4</f>
        <v>24.21548576189821</v>
      </c>
      <c r="BC5" s="12">
        <f>PRICE($AH5,$L5,$C5/25,BC$2,$K5/0.25,4,3)/4</f>
        <v>24.09695222738961</v>
      </c>
      <c r="BE5" s="11">
        <f>PRICE($AH5,$L5-4*365,$C5/25,BE$2,($K5+1)/0.25,4,3)/4</f>
        <v>26.45848740968638</v>
      </c>
      <c r="BF5" s="11">
        <f>PRICE($AH5,$L5-4*365,$C5/25,BF$2,($K5+1)/0.25,4,3)/4</f>
        <v>26.41441402524999</v>
      </c>
      <c r="BG5" s="11">
        <f>PRICE($AH5,$L5-4*365,$C5/25,BG$2,($K5+1)/0.25,4,3)/4</f>
        <v>26.37042660676428</v>
      </c>
      <c r="BH5" s="11">
        <f>PRICE($AH5,$L5-4*365,$C5/25,BH$2,($K5+1)/0.25,4,3)/4</f>
        <v>26.32652496443184</v>
      </c>
      <c r="BI5" s="11">
        <f>PRICE($AH5,$L5-4*365,$C5/25,BI$2,($K5+1)/0.25,4,3)/4</f>
        <v>26.282708908922142</v>
      </c>
      <c r="BJ5" s="11">
        <f>PRICE($AH5,$L5-4*365,$C5/25,BJ$2,($K5+1)/0.25,4,3)/4</f>
        <v>26.238978251369925</v>
      </c>
      <c r="BK5" s="11">
        <f>PRICE($AH5,$L5-4*365,$C5/25,BK$2,($K5+1)/0.25,4,3)/4</f>
        <v>26.19533280337424</v>
      </c>
      <c r="BL5" s="11">
        <f>PRICE($AH5,$L5-4*365,$C5/25,BL$2,($K5+1)/0.25,4,3)/4</f>
        <v>26.15177237699706</v>
      </c>
      <c r="BM5" s="11">
        <f>PRICE($AH5,$L5-4*365,$C5/25,BM$2,($K5+1)/0.25,4,3)/4</f>
        <v>26.108296784761922</v>
      </c>
      <c r="BN5" s="11">
        <f>PRICE($AH5,$L5-4*365,$C5/25,BN$2,($K5+1)/0.25,4,3)/4</f>
        <v>26.06490583965289</v>
      </c>
      <c r="BO5" s="11">
        <f>PRICE($AH5,$L5-4*365,$C5/25,BO$2,($K5+1)/0.25,4,3)/4</f>
        <v>26.021599355113224</v>
      </c>
      <c r="BP5" s="11">
        <f>PRICE($AH5,$L5-4*365,$C5/25,BP$2,($K5+1)/0.25,4,3)/4</f>
        <v>25.97837714504399</v>
      </c>
      <c r="BQ5" s="11">
        <f>PRICE($AH5,$L5-4*365,$C5/25,BQ$2,($K5+1)/0.25,4,3)/4</f>
        <v>25.935239023803128</v>
      </c>
      <c r="BR5" s="11">
        <f>PRICE($AH5,$L5-4*365,$C5/25,BR$2,($K5+1)/0.25,4,3)/4</f>
        <v>25.892184806203865</v>
      </c>
      <c r="BS5" s="11">
        <f>PRICE($AH5,$L5-4*365,$C5/25,BS$2,($K5+1)/0.25,4,3)/4</f>
        <v>25.8492143075138</v>
      </c>
      <c r="BT5" s="11">
        <f>PRICE($AH5,$L5-4*365,$C5/25,BT$2,($K5+1)/0.25,4,3)/4</f>
        <v>25.80632734345353</v>
      </c>
      <c r="BU5" s="11">
        <f>PRICE($AH5,$L5-4*365,$C5/25,BU$2,($K5+1)/0.25,4,3)/4</f>
        <v>25.763523730195327</v>
      </c>
      <c r="BV5" s="11">
        <f>PRICE($AH5,$L5-4*365,$C5/25,BV$2,($K5+1)/0.25,4,3)/4</f>
        <v>25.720803284362137</v>
      </c>
      <c r="BW5" s="11">
        <f>PRICE($AH5,$L5-4*365,$C5/25,BW$2,($K5+1)/0.25,4,3)/4</f>
        <v>25.678165823026262</v>
      </c>
      <c r="BX5" s="11">
        <f>PRICE($AH5,$L5-4*365,$C5/25,BX$2,($K5+1)/0.25,4,3)/4</f>
        <v>25.635611163708017</v>
      </c>
      <c r="BY5" s="11">
        <f>PRICE($AH5,$L5-4*365,$C5/25,BY$2,($K5+1)/0.25,4,3)/4</f>
        <v>25.593139124374808</v>
      </c>
      <c r="CA5" s="17">
        <f t="shared" si="4"/>
        <v>26.45848740968638</v>
      </c>
      <c r="CB5" s="17">
        <f t="shared" si="5"/>
        <v>26.41441402524999</v>
      </c>
      <c r="CC5" s="17">
        <f t="shared" si="6"/>
        <v>26.336138401126952</v>
      </c>
      <c r="CD5" s="17">
        <f t="shared" si="7"/>
        <v>26.205682225352177</v>
      </c>
      <c r="CE5" s="17">
        <f t="shared" si="8"/>
        <v>26.075961668853193</v>
      </c>
      <c r="CF5" s="17">
        <f t="shared" si="9"/>
        <v>25.946972309315036</v>
      </c>
      <c r="CG5" s="17">
        <f t="shared" si="10"/>
        <v>25.818709752331962</v>
      </c>
      <c r="CH5" s="17">
        <f t="shared" si="11"/>
        <v>25.691169631223335</v>
      </c>
      <c r="CI5" s="17">
        <f t="shared" si="12"/>
        <v>25.56434760685082</v>
      </c>
      <c r="CJ5" s="17">
        <f t="shared" si="13"/>
        <v>25.438239367437824</v>
      </c>
      <c r="CK5" s="17">
        <f t="shared" si="14"/>
        <v>25.312840628389115</v>
      </c>
      <c r="CL5" s="17">
        <f t="shared" si="15"/>
        <v>25.188147132111762</v>
      </c>
      <c r="CM5" s="17">
        <f t="shared" si="16"/>
        <v>25.064154647838333</v>
      </c>
      <c r="CN5" s="17">
        <f t="shared" si="17"/>
        <v>24.77358490566038</v>
      </c>
      <c r="CO5" s="17">
        <f t="shared" si="18"/>
        <v>24.31481481481481</v>
      </c>
      <c r="CP5" s="17">
        <f t="shared" si="19"/>
        <v>23.87272727272727</v>
      </c>
      <c r="CQ5" s="17">
        <f t="shared" si="20"/>
        <v>23.446428571428573</v>
      </c>
      <c r="CR5" s="17">
        <f t="shared" si="21"/>
        <v>23.035087719298243</v>
      </c>
      <c r="CS5" s="17">
        <f t="shared" si="22"/>
        <v>22.637931034482758</v>
      </c>
      <c r="CT5" s="17">
        <f t="shared" si="23"/>
        <v>22.25423728813559</v>
      </c>
      <c r="CU5" s="17">
        <f t="shared" si="24"/>
        <v>21.883333333333333</v>
      </c>
      <c r="CW5" s="16">
        <f t="shared" si="25"/>
        <v>0.0266723626501435</v>
      </c>
      <c r="CX5" s="16">
        <f t="shared" si="26"/>
        <v>0.02504303235674632</v>
      </c>
      <c r="CY5" s="16">
        <f t="shared" si="27"/>
        <v>0.022149293941846615</v>
      </c>
      <c r="CZ5" s="16">
        <f t="shared" si="28"/>
        <v>0.01732651480045</v>
      </c>
      <c r="DA5" s="16">
        <f t="shared" si="29"/>
        <v>0.012530930456679856</v>
      </c>
      <c r="DB5" s="16">
        <f t="shared" si="30"/>
        <v>0.007762377423846001</v>
      </c>
      <c r="DC5" s="16">
        <f t="shared" si="31"/>
        <v>0.0030206932470224768</v>
      </c>
      <c r="DD5" s="16">
        <f t="shared" si="32"/>
        <v>-0.0016942835037584425</v>
      </c>
      <c r="DE5" s="16">
        <f t="shared" si="33"/>
        <v>-0.006382713240265514</v>
      </c>
      <c r="DF5" s="16">
        <f t="shared" si="34"/>
        <v>-0.011044755362742298</v>
      </c>
      <c r="DG5" s="16">
        <f t="shared" si="35"/>
        <v>-0.015680568266576267</v>
      </c>
      <c r="DH5" s="16">
        <f t="shared" si="36"/>
        <v>-0.02029030934891829</v>
      </c>
      <c r="DI5" s="16">
        <f t="shared" si="37"/>
        <v>-0.024874135015218846</v>
      </c>
      <c r="DJ5" s="16">
        <f t="shared" si="38"/>
        <v>-0.03561608481847034</v>
      </c>
      <c r="DK5" s="16">
        <f t="shared" si="39"/>
        <v>-0.052576162114055136</v>
      </c>
      <c r="DL5" s="16">
        <f t="shared" si="40"/>
        <v>-0.06891950932616375</v>
      </c>
      <c r="DM5" s="16">
        <f t="shared" si="41"/>
        <v>-0.08467916556641142</v>
      </c>
      <c r="DN5" s="16">
        <f t="shared" si="42"/>
        <v>-0.09988585141226469</v>
      </c>
      <c r="DO5" s="16">
        <f t="shared" si="43"/>
        <v>-0.11456816878067444</v>
      </c>
      <c r="DP5" s="16">
        <f t="shared" si="44"/>
        <v>-0.12875278047557892</v>
      </c>
      <c r="DQ5" s="16">
        <f t="shared" si="45"/>
        <v>-0.1424645717806532</v>
      </c>
    </row>
    <row r="6" spans="1:121" ht="12.75">
      <c r="A6" t="s">
        <v>20</v>
      </c>
      <c r="B6">
        <v>25.9</v>
      </c>
      <c r="C6">
        <v>1.2</v>
      </c>
      <c r="D6" s="1">
        <v>0.046418</v>
      </c>
      <c r="E6" s="2">
        <v>39169</v>
      </c>
      <c r="F6" s="1">
        <v>0.042547</v>
      </c>
      <c r="G6" t="s">
        <v>18</v>
      </c>
      <c r="H6" s="3">
        <v>175275</v>
      </c>
      <c r="I6">
        <v>6.17</v>
      </c>
      <c r="J6" t="s">
        <v>13</v>
      </c>
      <c r="K6">
        <v>25</v>
      </c>
      <c r="L6" s="2">
        <v>41757</v>
      </c>
      <c r="M6" s="6">
        <f t="shared" si="0"/>
        <v>30</v>
      </c>
      <c r="N6" s="6">
        <f t="shared" si="1"/>
        <v>29.268292682926827</v>
      </c>
      <c r="O6" s="6">
        <f t="shared" si="1"/>
        <v>28.57142857142857</v>
      </c>
      <c r="P6" s="6">
        <f t="shared" si="1"/>
        <v>27.906976744186046</v>
      </c>
      <c r="Q6" s="6">
        <f t="shared" si="1"/>
        <v>27.272727272727273</v>
      </c>
      <c r="R6" s="6">
        <f t="shared" si="1"/>
        <v>26.666666666666668</v>
      </c>
      <c r="S6" s="6">
        <f t="shared" si="1"/>
        <v>26.08695652173913</v>
      </c>
      <c r="T6" s="6">
        <f t="shared" si="1"/>
        <v>25.53191489361702</v>
      </c>
      <c r="U6" s="6">
        <f t="shared" si="1"/>
        <v>25</v>
      </c>
      <c r="V6" s="6">
        <f t="shared" si="1"/>
        <v>24.489795918367346</v>
      </c>
      <c r="W6" s="6">
        <f t="shared" si="1"/>
        <v>23.999999999999996</v>
      </c>
      <c r="X6" s="6">
        <f t="shared" si="1"/>
        <v>23.529411764705884</v>
      </c>
      <c r="Y6" s="6">
        <f t="shared" si="1"/>
        <v>23.076923076923077</v>
      </c>
      <c r="Z6" s="6">
        <f t="shared" si="1"/>
        <v>22.641509433962263</v>
      </c>
      <c r="AA6" s="6">
        <f t="shared" si="1"/>
        <v>22.222222222222218</v>
      </c>
      <c r="AB6" s="6">
        <f t="shared" si="1"/>
        <v>21.818181818181817</v>
      </c>
      <c r="AC6" s="6">
        <f t="shared" si="1"/>
        <v>21.42857142857143</v>
      </c>
      <c r="AD6" s="6">
        <f t="shared" si="1"/>
        <v>21.052631578947366</v>
      </c>
      <c r="AE6" s="6">
        <f t="shared" si="1"/>
        <v>20.689655172413794</v>
      </c>
      <c r="AF6" s="6">
        <f t="shared" si="1"/>
        <v>20.338983050847457</v>
      </c>
      <c r="AG6" s="6">
        <f t="shared" si="1"/>
        <v>20</v>
      </c>
      <c r="AH6" s="2">
        <v>39478</v>
      </c>
      <c r="AI6" s="12">
        <f>PRICE($AH6,$L6,$C6/25,AI$2,$K6/0.25,4,3)/4</f>
        <v>26.09983474857392</v>
      </c>
      <c r="AJ6" s="12">
        <f>PRICE($AH6,$L6,$C6/25,AJ$2,$K6/0.25,4,3)/4</f>
        <v>25.959384670280993</v>
      </c>
      <c r="AK6" s="12">
        <f>PRICE($AH6,$L6,$C6/25,AK$2,$K6/0.25,4,3)/4</f>
        <v>25.819792388518717</v>
      </c>
      <c r="AL6" s="12">
        <f>PRICE($AH6,$L6,$C6/25,AL$2,$K6/0.25,4,3)/4</f>
        <v>25.68105233462041</v>
      </c>
      <c r="AM6" s="12">
        <f>PRICE($AH6,$L6,$C6/25,AM$2,$K6/0.25,4,3)/4</f>
        <v>25.543158977763134</v>
      </c>
      <c r="AN6" s="12">
        <f>PRICE($AH6,$L6,$C6/25,AN$2,$K6/0.25,4,3)/4</f>
        <v>25.40610682469907</v>
      </c>
      <c r="AO6" s="12">
        <f>PRICE($AH6,$L6,$C6/25,AO$2,$K6/0.25,4,3)/4</f>
        <v>25.26989041949079</v>
      </c>
      <c r="AP6" s="12">
        <f>PRICE($AH6,$L6,$C6/25,AP$2,$K6/0.25,4,3)/4</f>
        <v>25.134504343247183</v>
      </c>
      <c r="AQ6" s="12">
        <f>PRICE($AH6,$L6,$C6/25,AQ$2,$K6/0.25,4,3)/4</f>
        <v>24.999943213861336</v>
      </c>
      <c r="AR6" s="12">
        <f>PRICE($AH6,$L6,$C6/25,AR$2,$K6/0.25,4,3)/4</f>
        <v>24.866201685751452</v>
      </c>
      <c r="AS6" s="12">
        <f>PRICE($AH6,$L6,$C6/25,AS$2,$K6/0.25,4,3)/4</f>
        <v>24.73327444960254</v>
      </c>
      <c r="AT6" s="12">
        <f>PRICE($AH6,$L6,$C6/25,AT$2,$K6/0.25,4,3)/4</f>
        <v>24.601156232110018</v>
      </c>
      <c r="AU6" s="12">
        <f>PRICE($AH6,$L6,$C6/25,AU$2,$K6/0.25,4,3)/4</f>
        <v>24.469841795726403</v>
      </c>
      <c r="AV6" s="12">
        <f>PRICE($AH6,$L6,$C6/25,AV$2,$K6/0.25,4,3)/4</f>
        <v>24.339325938408034</v>
      </c>
      <c r="AW6" s="12">
        <f>PRICE($AH6,$L6,$C6/25,AW$2,$K6/0.25,4,3)/4</f>
        <v>24.20960349336544</v>
      </c>
      <c r="AX6" s="12">
        <f>PRICE($AH6,$L6,$C6/25,AX$2,$K6/0.25,4,3)/4</f>
        <v>24.08066932881439</v>
      </c>
      <c r="AY6" s="12">
        <f>PRICE($AH6,$L6,$C6/25,AY$2,$K6/0.25,4,3)/4</f>
        <v>23.952518347728724</v>
      </c>
      <c r="AZ6" s="12">
        <f>PRICE($AH6,$L6,$C6/25,AZ$2,$K6/0.25,4,3)/4</f>
        <v>23.825145487596014</v>
      </c>
      <c r="BA6" s="12">
        <f>PRICE($AH6,$L6,$C6/25,BA$2,$K6/0.25,4,3)/4</f>
        <v>23.698545720174074</v>
      </c>
      <c r="BB6" s="12">
        <f>PRICE($AH6,$L6,$C6/25,BB$2,$K6/0.25,4,3)/4</f>
        <v>23.572714051249125</v>
      </c>
      <c r="BC6" s="12">
        <f>PRICE($AH6,$L6,$C6/25,BC$2,$K6/0.25,4,3)/4</f>
        <v>23.44764552039695</v>
      </c>
      <c r="BE6" s="11">
        <f>PRICE($AH6,$L6-4*365,$C6/25,BE$2,($K6+1)/0.25,4,3)/4</f>
        <v>26.341811038935198</v>
      </c>
      <c r="BF6" s="11">
        <f>PRICE($AH6,$L6-4*365,$C6/25,BF$2,($K6+1)/0.25,4,3)/4</f>
        <v>26.28591220434053</v>
      </c>
      <c r="BG6" s="11">
        <f>PRICE($AH6,$L6-4*365,$C6/25,BG$2,($K6+1)/0.25,4,3)/4</f>
        <v>26.230149135525366</v>
      </c>
      <c r="BH6" s="11">
        <f>PRICE($AH6,$L6-4*365,$C6/25,BH$2,($K6+1)/0.25,4,3)/4</f>
        <v>26.17452146701795</v>
      </c>
      <c r="BI6" s="11">
        <f>PRICE($AH6,$L6-4*365,$C6/25,BI$2,($K6+1)/0.25,4,3)/4</f>
        <v>26.119028834423194</v>
      </c>
      <c r="BJ6" s="11">
        <f>PRICE($AH6,$L6-4*365,$C6/25,BJ$2,($K6+1)/0.25,4,3)/4</f>
        <v>26.063670874418833</v>
      </c>
      <c r="BK6" s="11">
        <f>PRICE($AH6,$L6-4*365,$C6/25,BK$2,($K6+1)/0.25,4,3)/4</f>
        <v>26.008447224752345</v>
      </c>
      <c r="BL6" s="11">
        <f>PRICE($AH6,$L6-4*365,$C6/25,BL$2,($K6+1)/0.25,4,3)/4</f>
        <v>25.953357524237408</v>
      </c>
      <c r="BM6" s="11">
        <f>PRICE($AH6,$L6-4*365,$C6/25,BM$2,($K6+1)/0.25,4,3)/4</f>
        <v>25.898401412750292</v>
      </c>
      <c r="BN6" s="11">
        <f>PRICE($AH6,$L6-4*365,$C6/25,BN$2,($K6+1)/0.25,4,3)/4</f>
        <v>25.843578531226843</v>
      </c>
      <c r="BO6" s="11">
        <f>PRICE($AH6,$L6-4*365,$C6/25,BO$2,($K6+1)/0.25,4,3)/4</f>
        <v>25.788888521658873</v>
      </c>
      <c r="BP6" s="11">
        <f>PRICE($AH6,$L6-4*365,$C6/25,BP$2,($K6+1)/0.25,4,3)/4</f>
        <v>25.734331027090708</v>
      </c>
      <c r="BQ6" s="11">
        <f>PRICE($AH6,$L6-4*365,$C6/25,BQ$2,($K6+1)/0.25,4,3)/4</f>
        <v>25.679905691616135</v>
      </c>
      <c r="BR6" s="11">
        <f>PRICE($AH6,$L6-4*365,$C6/25,BR$2,($K6+1)/0.25,4,3)/4</f>
        <v>25.62561216037466</v>
      </c>
      <c r="BS6" s="11">
        <f>PRICE($AH6,$L6-4*365,$C6/25,BS$2,($K6+1)/0.25,4,3)/4</f>
        <v>25.571450079548573</v>
      </c>
      <c r="BT6" s="11">
        <f>PRICE($AH6,$L6-4*365,$C6/25,BT$2,($K6+1)/0.25,4,3)/4</f>
        <v>25.517419096359387</v>
      </c>
      <c r="BU6" s="11">
        <f>PRICE($AH6,$L6-4*365,$C6/25,BU$2,($K6+1)/0.25,4,3)/4</f>
        <v>25.46351885906446</v>
      </c>
      <c r="BV6" s="11">
        <f>PRICE($AH6,$L6-4*365,$C6/25,BV$2,($K6+1)/0.25,4,3)/4</f>
        <v>25.40974901695395</v>
      </c>
      <c r="BW6" s="11">
        <f>PRICE($AH6,$L6-4*365,$C6/25,BW$2,($K6+1)/0.25,4,3)/4</f>
        <v>25.35610922034738</v>
      </c>
      <c r="BX6" s="11">
        <f>PRICE($AH6,$L6-4*365,$C6/25,BX$2,($K6+1)/0.25,4,3)/4</f>
        <v>25.30259912059023</v>
      </c>
      <c r="BY6" s="11">
        <f>PRICE($AH6,$L6-4*365,$C6/25,BY$2,($K6+1)/0.25,4,3)/4</f>
        <v>25.24921837005098</v>
      </c>
      <c r="CA6" s="17">
        <f t="shared" si="4"/>
        <v>26.09983474857392</v>
      </c>
      <c r="CB6" s="17">
        <f t="shared" si="5"/>
        <v>25.959384670280993</v>
      </c>
      <c r="CC6" s="17">
        <f t="shared" si="6"/>
        <v>25.819792388518717</v>
      </c>
      <c r="CD6" s="17">
        <f t="shared" si="7"/>
        <v>25.68105233462041</v>
      </c>
      <c r="CE6" s="17">
        <f t="shared" si="8"/>
        <v>25.543158977763134</v>
      </c>
      <c r="CF6" s="17">
        <f t="shared" si="9"/>
        <v>25.40610682469907</v>
      </c>
      <c r="CG6" s="17">
        <f t="shared" si="10"/>
        <v>25.26989041949079</v>
      </c>
      <c r="CH6" s="17">
        <f t="shared" si="11"/>
        <v>25.134504343247183</v>
      </c>
      <c r="CI6" s="17">
        <f t="shared" si="12"/>
        <v>24.999943213861336</v>
      </c>
      <c r="CJ6" s="17">
        <f t="shared" si="13"/>
        <v>24.489795918367346</v>
      </c>
      <c r="CK6" s="17">
        <f t="shared" si="14"/>
        <v>23.999999999999996</v>
      </c>
      <c r="CL6" s="17">
        <f t="shared" si="15"/>
        <v>23.529411764705884</v>
      </c>
      <c r="CM6" s="17">
        <f t="shared" si="16"/>
        <v>23.076923076923077</v>
      </c>
      <c r="CN6" s="17">
        <f t="shared" si="17"/>
        <v>22.641509433962263</v>
      </c>
      <c r="CO6" s="17">
        <f t="shared" si="18"/>
        <v>22.222222222222218</v>
      </c>
      <c r="CP6" s="17">
        <f t="shared" si="19"/>
        <v>21.818181818181817</v>
      </c>
      <c r="CQ6" s="17">
        <f t="shared" si="20"/>
        <v>21.42857142857143</v>
      </c>
      <c r="CR6" s="17">
        <f t="shared" si="21"/>
        <v>21.052631578947366</v>
      </c>
      <c r="CS6" s="17">
        <f t="shared" si="22"/>
        <v>20.689655172413794</v>
      </c>
      <c r="CT6" s="17">
        <f t="shared" si="23"/>
        <v>20.338983050847457</v>
      </c>
      <c r="CU6" s="17">
        <f t="shared" si="24"/>
        <v>20</v>
      </c>
      <c r="CW6" s="16">
        <f t="shared" si="25"/>
        <v>0.05404767369011276</v>
      </c>
      <c r="CX6" s="16">
        <f t="shared" si="26"/>
        <v>0.048624890744439986</v>
      </c>
      <c r="CY6" s="16">
        <f t="shared" si="27"/>
        <v>0.0432352273559351</v>
      </c>
      <c r="CZ6" s="16">
        <f t="shared" si="28"/>
        <v>0.03787846851816257</v>
      </c>
      <c r="DA6" s="16">
        <f t="shared" si="29"/>
        <v>0.03255440068583537</v>
      </c>
      <c r="DB6" s="16">
        <f t="shared" si="30"/>
        <v>0.027262811764442896</v>
      </c>
      <c r="DC6" s="16">
        <f t="shared" si="31"/>
        <v>0.022003491100030415</v>
      </c>
      <c r="DD6" s="16">
        <f t="shared" si="32"/>
        <v>0.016776229469003257</v>
      </c>
      <c r="DE6" s="16">
        <f t="shared" si="33"/>
        <v>0.011580819068005344</v>
      </c>
      <c r="DF6" s="16">
        <f t="shared" si="34"/>
        <v>-0.008115987707824512</v>
      </c>
      <c r="DG6" s="16">
        <f t="shared" si="35"/>
        <v>-0.027027027027027084</v>
      </c>
      <c r="DH6" s="16">
        <f t="shared" si="36"/>
        <v>-0.0451964569611627</v>
      </c>
      <c r="DI6" s="16">
        <f t="shared" si="37"/>
        <v>-0.06266706266706268</v>
      </c>
      <c r="DJ6" s="16">
        <f t="shared" si="38"/>
        <v>-0.07947840023311725</v>
      </c>
      <c r="DK6" s="16">
        <f t="shared" si="39"/>
        <v>-0.09566709566709586</v>
      </c>
      <c r="DL6" s="16">
        <f t="shared" si="40"/>
        <v>-0.11126711126711131</v>
      </c>
      <c r="DM6" s="16">
        <f t="shared" si="41"/>
        <v>-0.1263099834528405</v>
      </c>
      <c r="DN6" s="16">
        <f t="shared" si="42"/>
        <v>-0.14082503556187775</v>
      </c>
      <c r="DO6" s="16">
        <f t="shared" si="43"/>
        <v>-0.154839568632672</v>
      </c>
      <c r="DP6" s="16">
        <f t="shared" si="44"/>
        <v>-0.16837903278581245</v>
      </c>
      <c r="DQ6" s="16">
        <f t="shared" si="45"/>
        <v>-0.18146718146718144</v>
      </c>
    </row>
    <row r="7" spans="1:121" ht="13.5" thickBot="1">
      <c r="A7" t="s">
        <v>47</v>
      </c>
      <c r="B7">
        <v>25</v>
      </c>
      <c r="C7">
        <v>1.125</v>
      </c>
      <c r="D7" s="1">
        <v>0.047245</v>
      </c>
      <c r="E7" s="2">
        <v>39171</v>
      </c>
      <c r="F7" s="1">
        <v>0.045128</v>
      </c>
      <c r="G7" t="s">
        <v>18</v>
      </c>
      <c r="H7" s="3">
        <v>2447732</v>
      </c>
      <c r="I7">
        <v>16.4</v>
      </c>
      <c r="J7" t="s">
        <v>13</v>
      </c>
      <c r="K7">
        <v>25</v>
      </c>
      <c r="L7" s="2">
        <v>42487</v>
      </c>
      <c r="M7" s="6">
        <f t="shared" si="0"/>
        <v>28.125</v>
      </c>
      <c r="N7" s="6">
        <f t="shared" si="1"/>
        <v>27.4390243902439</v>
      </c>
      <c r="O7" s="6">
        <f t="shared" si="1"/>
        <v>26.785714285714285</v>
      </c>
      <c r="P7" s="6">
        <f t="shared" si="1"/>
        <v>26.16279069767442</v>
      </c>
      <c r="Q7" s="6">
        <f t="shared" si="1"/>
        <v>25.56818181818182</v>
      </c>
      <c r="R7" s="6">
        <f t="shared" si="1"/>
        <v>25</v>
      </c>
      <c r="S7" s="6">
        <f t="shared" si="1"/>
        <v>24.456521739130434</v>
      </c>
      <c r="T7" s="6">
        <f t="shared" si="1"/>
        <v>23.93617021276596</v>
      </c>
      <c r="U7" s="6">
        <f t="shared" si="1"/>
        <v>23.4375</v>
      </c>
      <c r="V7" s="6">
        <f t="shared" si="1"/>
        <v>22.959183673469386</v>
      </c>
      <c r="W7" s="6">
        <f t="shared" si="1"/>
        <v>22.5</v>
      </c>
      <c r="X7" s="6">
        <f t="shared" si="1"/>
        <v>22.058823529411764</v>
      </c>
      <c r="Y7" s="6">
        <f t="shared" si="1"/>
        <v>21.634615384615387</v>
      </c>
      <c r="Z7" s="6">
        <f t="shared" si="1"/>
        <v>21.22641509433962</v>
      </c>
      <c r="AA7" s="6">
        <f t="shared" si="1"/>
        <v>20.833333333333332</v>
      </c>
      <c r="AB7" s="6">
        <f t="shared" si="1"/>
        <v>20.454545454545453</v>
      </c>
      <c r="AC7" s="6">
        <f t="shared" si="1"/>
        <v>20.089285714285715</v>
      </c>
      <c r="AD7" s="6">
        <f t="shared" si="1"/>
        <v>19.736842105263158</v>
      </c>
      <c r="AE7" s="6">
        <f t="shared" si="1"/>
        <v>19.396551724137932</v>
      </c>
      <c r="AF7" s="6">
        <f t="shared" si="1"/>
        <v>19.06779661016949</v>
      </c>
      <c r="AG7" s="6">
        <f t="shared" si="1"/>
        <v>18.75</v>
      </c>
      <c r="AH7" s="2">
        <v>39478</v>
      </c>
      <c r="AI7" s="12">
        <f>PRICE($AH7,$L7,$C7/25,AI$2,$K7/0.25,4,3)/4</f>
        <v>25.873637574893078</v>
      </c>
      <c r="AJ7" s="12">
        <f>PRICE($AH7,$L7,$C7/25,AJ$2,$K7/0.25,4,3)/4</f>
        <v>25.696122708902696</v>
      </c>
      <c r="AK7" s="12">
        <f>PRICE($AH7,$L7,$C7/25,AK$2,$K7/0.25,4,3)/4</f>
        <v>25.520006568919975</v>
      </c>
      <c r="AL7" s="12">
        <f>PRICE($AH7,$L7,$C7/25,AL$2,$K7/0.25,4,3)/4</f>
        <v>25.345277471045666</v>
      </c>
      <c r="AM7" s="12">
        <f>PRICE($AH7,$L7,$C7/25,AM$2,$K7/0.25,4,3)/4</f>
        <v>25.171923832971622</v>
      </c>
      <c r="AN7" s="12">
        <f>PRICE($AH7,$L7,$C7/25,AN$2,$K7/0.25,4,3)/4</f>
        <v>24.999934173066315</v>
      </c>
      <c r="AO7" s="12">
        <f>PRICE($AH7,$L7,$C7/25,AO$2,$K7/0.25,4,3)/4</f>
        <v>24.82929710947114</v>
      </c>
      <c r="AP7" s="12">
        <f>PRICE($AH7,$L7,$C7/25,AP$2,$K7/0.25,4,3)/4</f>
        <v>24.660001359203562</v>
      </c>
      <c r="AQ7" s="12">
        <f>PRICE($AH7,$L7,$C7/25,AQ$2,$K7/0.25,4,3)/4</f>
        <v>24.492035737268587</v>
      </c>
      <c r="AR7" s="12">
        <f>PRICE($AH7,$L7,$C7/25,AR$2,$K7/0.25,4,3)/4</f>
        <v>24.32538915577975</v>
      </c>
      <c r="AS7" s="12">
        <f>PRICE($AH7,$L7,$C7/25,AS$2,$K7/0.25,4,3)/4</f>
        <v>24.16005062308694</v>
      </c>
      <c r="AT7" s="12">
        <f>PRICE($AH7,$L7,$C7/25,AT$2,$K7/0.25,4,3)/4</f>
        <v>23.99600924291232</v>
      </c>
      <c r="AU7" s="12">
        <f>PRICE($AH7,$L7,$C7/25,AU$2,$K7/0.25,4,3)/4</f>
        <v>23.83325421349562</v>
      </c>
      <c r="AV7" s="12">
        <f>PRICE($AH7,$L7,$C7/25,AV$2,$K7/0.25,4,3)/4</f>
        <v>23.671774826745242</v>
      </c>
      <c r="AW7" s="12">
        <f>PRICE($AH7,$L7,$C7/25,AW$2,$K7/0.25,4,3)/4</f>
        <v>23.511560467399313</v>
      </c>
      <c r="AX7" s="12">
        <f>PRICE($AH7,$L7,$C7/25,AX$2,$K7/0.25,4,3)/4</f>
        <v>23.352600612193076</v>
      </c>
      <c r="AY7" s="12">
        <f>PRICE($AH7,$L7,$C7/25,AY$2,$K7/0.25,4,3)/4</f>
        <v>23.194884829033988</v>
      </c>
      <c r="AZ7" s="12">
        <f>PRICE($AH7,$L7,$C7/25,AZ$2,$K7/0.25,4,3)/4</f>
        <v>23.03840277618568</v>
      </c>
      <c r="BA7" s="12">
        <f>PRICE($AH7,$L7,$C7/25,BA$2,$K7/0.25,4,3)/4</f>
        <v>22.883144201458236</v>
      </c>
      <c r="BB7" s="12">
        <f>PRICE($AH7,$L7,$C7/25,BB$2,$K7/0.25,4,3)/4</f>
        <v>22.729098941405873</v>
      </c>
      <c r="BC7" s="12">
        <f>PRICE($AH7,$L7,$C7/25,BC$2,$K7/0.25,4,3)/4</f>
        <v>22.576256920533485</v>
      </c>
      <c r="BE7" s="11">
        <f>PRICE($AH7,$L7-4*365,$C7/25,BE$2,($K7+1)/0.25,4,3)/4</f>
        <v>26.330066343994098</v>
      </c>
      <c r="BF7" s="11">
        <f>PRICE($AH7,$L7-4*365,$C7/25,BF$2,($K7+1)/0.25,4,3)/4</f>
        <v>26.2285949149505</v>
      </c>
      <c r="BG7" s="11">
        <f>PRICE($AH7,$L7-4*365,$C7/25,BG$2,($K7+1)/0.25,4,3)/4</f>
        <v>26.127560847341456</v>
      </c>
      <c r="BH7" s="11">
        <f>PRICE($AH7,$L7-4*365,$C7/25,BH$2,($K7+1)/0.25,4,3)/4</f>
        <v>26.02696212292046</v>
      </c>
      <c r="BI7" s="11">
        <f>PRICE($AH7,$L7-4*365,$C7/25,BI$2,($K7+1)/0.25,4,3)/4</f>
        <v>25.92679673330027</v>
      </c>
      <c r="BJ7" s="11">
        <f>PRICE($AH7,$L7-4*365,$C7/25,BJ$2,($K7+1)/0.25,4,3)/4</f>
        <v>25.827062679901562</v>
      </c>
      <c r="BK7" s="11">
        <f>PRICE($AH7,$L7-4*365,$C7/25,BK$2,($K7+1)/0.25,4,3)/4</f>
        <v>25.727757973903056</v>
      </c>
      <c r="BL7" s="11">
        <f>PRICE($AH7,$L7-4*365,$C7/25,BL$2,($K7+1)/0.25,4,3)/4</f>
        <v>25.628880636191134</v>
      </c>
      <c r="BM7" s="11">
        <f>PRICE($AH7,$L7-4*365,$C7/25,BM$2,($K7+1)/0.25,4,3)/4</f>
        <v>25.530428697309652</v>
      </c>
      <c r="BN7" s="11">
        <f>PRICE($AH7,$L7-4*365,$C7/25,BN$2,($K7+1)/0.25,4,3)/4</f>
        <v>25.43240019741087</v>
      </c>
      <c r="BO7" s="11">
        <f>PRICE($AH7,$L7-4*365,$C7/25,BO$2,($K7+1)/0.25,4,3)/4</f>
        <v>25.33479318620583</v>
      </c>
      <c r="BP7" s="11">
        <f>PRICE($AH7,$L7-4*365,$C7/25,BP$2,($K7+1)/0.25,4,3)/4</f>
        <v>25.237605722914985</v>
      </c>
      <c r="BQ7" s="11">
        <f>PRICE($AH7,$L7-4*365,$C7/25,BQ$2,($K7+1)/0.25,4,3)/4</f>
        <v>25.140835876220027</v>
      </c>
      <c r="BR7" s="11">
        <f>PRICE($AH7,$L7-4*365,$C7/25,BR$2,($K7+1)/0.25,4,3)/4</f>
        <v>25.04448172421458</v>
      </c>
      <c r="BS7" s="11">
        <f>PRICE($AH7,$L7-4*365,$C7/25,BS$2,($K7+1)/0.25,4,3)/4</f>
        <v>24.948541354356557</v>
      </c>
      <c r="BT7" s="11">
        <f>PRICE($AH7,$L7-4*365,$C7/25,BT$2,($K7+1)/0.25,4,3)/4</f>
        <v>24.853012863419828</v>
      </c>
      <c r="BU7" s="11">
        <f>PRICE($AH7,$L7-4*365,$C7/25,BU$2,($K7+1)/0.25,4,3)/4</f>
        <v>24.757894357446187</v>
      </c>
      <c r="BV7" s="11">
        <f>PRICE($AH7,$L7-4*365,$C7/25,BV$2,($K7+1)/0.25,4,3)/4</f>
        <v>24.66318395169836</v>
      </c>
      <c r="BW7" s="11">
        <f>PRICE($AH7,$L7-4*365,$C7/25,BW$2,($K7+1)/0.25,4,3)/4</f>
        <v>24.568879770612465</v>
      </c>
      <c r="BX7" s="11">
        <f>PRICE($AH7,$L7-4*365,$C7/25,BX$2,($K7+1)/0.25,4,3)/4</f>
        <v>24.474979947750747</v>
      </c>
      <c r="BY7" s="11">
        <f>PRICE($AH7,$L7-4*365,$C7/25,BY$2,($K7+1)/0.25,4,3)/4</f>
        <v>24.38148262575541</v>
      </c>
      <c r="CA7" s="17">
        <f t="shared" si="4"/>
        <v>25.873637574893078</v>
      </c>
      <c r="CB7" s="17">
        <f t="shared" si="5"/>
        <v>25.696122708902696</v>
      </c>
      <c r="CC7" s="17">
        <f t="shared" si="6"/>
        <v>25.520006568919975</v>
      </c>
      <c r="CD7" s="17">
        <f t="shared" si="7"/>
        <v>25.345277471045666</v>
      </c>
      <c r="CE7" s="17">
        <f t="shared" si="8"/>
        <v>25.171923832971622</v>
      </c>
      <c r="CF7" s="17">
        <f t="shared" si="9"/>
        <v>24.999934173066315</v>
      </c>
      <c r="CG7" s="17">
        <f t="shared" si="10"/>
        <v>24.456521739130434</v>
      </c>
      <c r="CH7" s="17">
        <f t="shared" si="11"/>
        <v>23.93617021276596</v>
      </c>
      <c r="CI7" s="17">
        <f t="shared" si="12"/>
        <v>23.4375</v>
      </c>
      <c r="CJ7" s="17">
        <f t="shared" si="13"/>
        <v>22.959183673469386</v>
      </c>
      <c r="CK7" s="17">
        <f t="shared" si="14"/>
        <v>22.5</v>
      </c>
      <c r="CL7" s="17">
        <f t="shared" si="15"/>
        <v>22.058823529411764</v>
      </c>
      <c r="CM7" s="17">
        <f t="shared" si="16"/>
        <v>21.634615384615387</v>
      </c>
      <c r="CN7" s="17">
        <f t="shared" si="17"/>
        <v>21.22641509433962</v>
      </c>
      <c r="CO7" s="17">
        <f t="shared" si="18"/>
        <v>20.833333333333332</v>
      </c>
      <c r="CP7" s="17">
        <f t="shared" si="19"/>
        <v>20.454545454545453</v>
      </c>
      <c r="CQ7" s="17">
        <f t="shared" si="20"/>
        <v>20.089285714285715</v>
      </c>
      <c r="CR7" s="17">
        <f t="shared" si="21"/>
        <v>19.736842105263158</v>
      </c>
      <c r="CS7" s="17">
        <f t="shared" si="22"/>
        <v>19.396551724137932</v>
      </c>
      <c r="CT7" s="17">
        <f t="shared" si="23"/>
        <v>19.06779661016949</v>
      </c>
      <c r="CU7" s="17">
        <f t="shared" si="24"/>
        <v>18.75</v>
      </c>
      <c r="CW7" s="16">
        <f t="shared" si="25"/>
        <v>0.079945502995723</v>
      </c>
      <c r="CX7" s="16">
        <f t="shared" si="26"/>
        <v>0.0728449083561078</v>
      </c>
      <c r="CY7" s="16">
        <f t="shared" si="27"/>
        <v>0.06580026275679907</v>
      </c>
      <c r="CZ7" s="16">
        <f t="shared" si="28"/>
        <v>0.05881109884182667</v>
      </c>
      <c r="DA7" s="16">
        <f t="shared" si="29"/>
        <v>0.05187695331886477</v>
      </c>
      <c r="DB7" s="16">
        <f t="shared" si="30"/>
        <v>0.04499736692265266</v>
      </c>
      <c r="DC7" s="16">
        <f t="shared" si="31"/>
        <v>0.023260869565217446</v>
      </c>
      <c r="DD7" s="16">
        <f t="shared" si="32"/>
        <v>0.0024468085106383874</v>
      </c>
      <c r="DE7" s="16">
        <f t="shared" si="33"/>
        <v>-0.01749999999999996</v>
      </c>
      <c r="DF7" s="16">
        <f t="shared" si="34"/>
        <v>-0.03663265306122454</v>
      </c>
      <c r="DG7" s="16">
        <f t="shared" si="35"/>
        <v>-0.05500000000000005</v>
      </c>
      <c r="DH7" s="16">
        <f t="shared" si="36"/>
        <v>-0.0726470588235294</v>
      </c>
      <c r="DI7" s="16">
        <f t="shared" si="37"/>
        <v>-0.08961538461538454</v>
      </c>
      <c r="DJ7" s="16">
        <f t="shared" si="38"/>
        <v>-0.10594339622641513</v>
      </c>
      <c r="DK7" s="16">
        <f t="shared" si="39"/>
        <v>-0.1216666666666667</v>
      </c>
      <c r="DL7" s="16">
        <f t="shared" si="40"/>
        <v>-0.13681818181818184</v>
      </c>
      <c r="DM7" s="16">
        <f t="shared" si="41"/>
        <v>-0.15142857142857136</v>
      </c>
      <c r="DN7" s="16">
        <f t="shared" si="42"/>
        <v>-0.16552631578947374</v>
      </c>
      <c r="DO7" s="16">
        <f t="shared" si="43"/>
        <v>-0.17913793103448272</v>
      </c>
      <c r="DP7" s="16">
        <f t="shared" si="44"/>
        <v>-0.19228813559322033</v>
      </c>
      <c r="DQ7" s="16">
        <f t="shared" si="45"/>
        <v>-0.20499999999999996</v>
      </c>
    </row>
    <row r="8" spans="1:121" ht="13.5" thickBot="1">
      <c r="A8" t="s">
        <v>52</v>
      </c>
      <c r="B8">
        <v>26.35</v>
      </c>
      <c r="C8">
        <v>1.5625</v>
      </c>
      <c r="D8" s="1">
        <v>0.034581</v>
      </c>
      <c r="E8" s="2">
        <v>39142</v>
      </c>
      <c r="F8" s="1">
        <v>-0.036909</v>
      </c>
      <c r="G8" t="s">
        <v>15</v>
      </c>
      <c r="H8" s="3">
        <v>52301</v>
      </c>
      <c r="I8">
        <v>0.08</v>
      </c>
      <c r="J8" t="s">
        <v>13</v>
      </c>
      <c r="K8">
        <v>25</v>
      </c>
      <c r="L8" s="2">
        <v>40543</v>
      </c>
      <c r="M8" s="6">
        <f t="shared" si="0"/>
        <v>39.0625</v>
      </c>
      <c r="N8" s="6">
        <f t="shared" si="1"/>
        <v>38.109756097560975</v>
      </c>
      <c r="O8" s="6">
        <f t="shared" si="1"/>
        <v>37.20238095238095</v>
      </c>
      <c r="P8" s="6">
        <f t="shared" si="1"/>
        <v>36.33720930232558</v>
      </c>
      <c r="Q8" s="6">
        <f t="shared" si="1"/>
        <v>35.51136363636364</v>
      </c>
      <c r="R8" s="6">
        <f t="shared" si="1"/>
        <v>34.72222222222222</v>
      </c>
      <c r="S8" s="6">
        <f t="shared" si="1"/>
        <v>33.96739130434783</v>
      </c>
      <c r="T8" s="6">
        <f t="shared" si="1"/>
        <v>33.244680851063826</v>
      </c>
      <c r="U8" s="6">
        <f t="shared" si="1"/>
        <v>32.552083333333336</v>
      </c>
      <c r="V8" s="6">
        <f t="shared" si="1"/>
        <v>31.887755102040813</v>
      </c>
      <c r="W8" s="6">
        <f t="shared" si="1"/>
        <v>31.25</v>
      </c>
      <c r="X8" s="6">
        <f t="shared" si="1"/>
        <v>30.637254901960787</v>
      </c>
      <c r="Y8" s="6">
        <f t="shared" si="1"/>
        <v>30.048076923076923</v>
      </c>
      <c r="Z8" s="6">
        <f t="shared" si="1"/>
        <v>29.4811320754717</v>
      </c>
      <c r="AA8" s="6">
        <f t="shared" si="1"/>
        <v>28.935185185185183</v>
      </c>
      <c r="AB8" s="6">
        <f t="shared" si="1"/>
        <v>28.40909090909091</v>
      </c>
      <c r="AC8" s="6">
        <f t="shared" si="1"/>
        <v>27.90178571428572</v>
      </c>
      <c r="AD8" s="6">
        <f t="shared" si="1"/>
        <v>27.412280701754383</v>
      </c>
      <c r="AE8" s="6">
        <f t="shared" si="1"/>
        <v>26.939655172413794</v>
      </c>
      <c r="AF8" s="6">
        <f t="shared" si="1"/>
        <v>26.483050847457626</v>
      </c>
      <c r="AG8" s="6">
        <f t="shared" si="1"/>
        <v>26.041666666666668</v>
      </c>
      <c r="AH8" s="2">
        <v>39478</v>
      </c>
      <c r="AI8" s="12">
        <f>PRICE($AH8,$L8,$C8/25,AI$2,$K8/0.25,4,3)/4</f>
        <v>26.540051792055824</v>
      </c>
      <c r="AJ8" s="12">
        <f>PRICE($AH8,$L8,$C8/25,AJ$2,$K8/0.25,4,3)/4</f>
        <v>26.469311685354825</v>
      </c>
      <c r="AK8" s="12">
        <f>PRICE($AH8,$L8,$C8/25,AK$2,$K8/0.25,4,3)/4</f>
        <v>26.398786921850316</v>
      </c>
      <c r="AL8" s="12">
        <f>PRICE($AH8,$L8,$C8/25,AL$2,$K8/0.25,4,3)/4</f>
        <v>26.32847678478791</v>
      </c>
      <c r="AM8" s="12">
        <f>PRICE($AH8,$L8,$C8/25,AM$2,$K8/0.25,4,3)/4</f>
        <v>26.25838055998708</v>
      </c>
      <c r="AN8" s="12">
        <f>PRICE($AH8,$L8,$C8/25,AN$2,$K8/0.25,4,3)/4</f>
        <v>26.188497535830805</v>
      </c>
      <c r="AO8" s="12">
        <f>PRICE($AH8,$L8,$C8/25,AO$2,$K8/0.25,4,3)/4</f>
        <v>26.118827003256143</v>
      </c>
      <c r="AP8" s="12">
        <f>PRICE($AH8,$L8,$C8/25,AP$2,$K8/0.25,4,3)/4</f>
        <v>26.049368255744227</v>
      </c>
      <c r="AQ8" s="12">
        <f>PRICE($AH8,$L8,$C8/25,AQ$2,$K8/0.25,4,3)/4</f>
        <v>25.980120589310303</v>
      </c>
      <c r="AR8" s="12">
        <f>PRICE($AH8,$L8,$C8/25,AR$2,$K8/0.25,4,3)/4</f>
        <v>25.91108330249437</v>
      </c>
      <c r="AS8" s="12">
        <f>PRICE($AH8,$L8,$C8/25,AS$2,$K8/0.25,4,3)/4</f>
        <v>25.842255696351287</v>
      </c>
      <c r="AT8" s="12">
        <f>PRICE($AH8,$L8,$C8/25,AT$2,$K8/0.25,4,3)/4</f>
        <v>25.773637074440956</v>
      </c>
      <c r="AU8" s="12">
        <f>PRICE($AH8,$L8,$C8/25,AU$2,$K8/0.25,4,3)/4</f>
        <v>25.70522674281911</v>
      </c>
      <c r="AV8" s="12">
        <f>PRICE($AH8,$L8,$C8/25,AV$2,$K8/0.25,4,3)/4</f>
        <v>25.63702401002727</v>
      </c>
      <c r="AW8" s="12">
        <f>PRICE($AH8,$L8,$C8/25,AW$2,$K8/0.25,4,3)/4</f>
        <v>25.569028187083614</v>
      </c>
      <c r="AX8" s="12">
        <f>PRICE($AH8,$L8,$C8/25,AX$2,$K8/0.25,4,3)/4</f>
        <v>25.50123858747331</v>
      </c>
      <c r="AY8" s="12">
        <f>PRICE($AH8,$L8,$C8/25,AY$2,$K8/0.25,4,3)/4</f>
        <v>25.43365452713887</v>
      </c>
      <c r="AZ8" s="12">
        <f>PRICE($AH8,$L8,$C8/25,AZ$2,$K8/0.25,4,3)/4</f>
        <v>25.366275324471083</v>
      </c>
      <c r="BA8" s="12">
        <f>PRICE($AH8,$L8,$C8/25,BA$2,$K8/0.25,4,3)/4</f>
        <v>25.299100300299482</v>
      </c>
      <c r="BB8" s="12">
        <f>PRICE($AH8,$L8,$C8/25,BB$2,$K8/0.25,4,3)/4</f>
        <v>25.23212877788277</v>
      </c>
      <c r="BC8" s="12">
        <f>PRICE($AH8,$L8,$C8/25,BC$2,$K8/0.25,4,3)/4</f>
        <v>25.165360082899973</v>
      </c>
      <c r="BE8" s="11">
        <v>26</v>
      </c>
      <c r="BF8" s="11">
        <v>26</v>
      </c>
      <c r="BG8" s="11">
        <v>26</v>
      </c>
      <c r="BH8" s="11">
        <v>26</v>
      </c>
      <c r="BI8" s="11">
        <v>26</v>
      </c>
      <c r="BJ8" s="11">
        <v>26</v>
      </c>
      <c r="BK8" s="11">
        <v>26</v>
      </c>
      <c r="BL8" s="11">
        <v>26</v>
      </c>
      <c r="BM8" s="11">
        <v>26</v>
      </c>
      <c r="BN8" s="11">
        <v>26</v>
      </c>
      <c r="BO8" s="11">
        <v>26</v>
      </c>
      <c r="BP8" s="11">
        <v>26</v>
      </c>
      <c r="BQ8" s="11">
        <v>26</v>
      </c>
      <c r="BR8" s="11">
        <v>26</v>
      </c>
      <c r="BS8" s="11">
        <v>26</v>
      </c>
      <c r="BT8" s="11">
        <v>26</v>
      </c>
      <c r="BU8" s="11">
        <v>26</v>
      </c>
      <c r="BV8" s="11">
        <v>26</v>
      </c>
      <c r="BW8" s="11">
        <v>26</v>
      </c>
      <c r="BX8" s="11">
        <v>26</v>
      </c>
      <c r="BY8" s="11">
        <v>26</v>
      </c>
      <c r="CA8" s="17">
        <f t="shared" si="4"/>
        <v>26</v>
      </c>
      <c r="CB8" s="17">
        <f t="shared" si="5"/>
        <v>26</v>
      </c>
      <c r="CC8" s="17">
        <f t="shared" si="6"/>
        <v>26</v>
      </c>
      <c r="CD8" s="17">
        <f t="shared" si="7"/>
        <v>26</v>
      </c>
      <c r="CE8" s="17">
        <f t="shared" si="8"/>
        <v>26</v>
      </c>
      <c r="CF8" s="17">
        <f t="shared" si="9"/>
        <v>26</v>
      </c>
      <c r="CG8" s="17">
        <f t="shared" si="10"/>
        <v>26</v>
      </c>
      <c r="CH8" s="17">
        <f t="shared" si="11"/>
        <v>26</v>
      </c>
      <c r="CI8" s="17">
        <f t="shared" si="12"/>
        <v>25.980120589310303</v>
      </c>
      <c r="CJ8" s="17">
        <f t="shared" si="13"/>
        <v>25.91108330249437</v>
      </c>
      <c r="CK8" s="17">
        <f t="shared" si="14"/>
        <v>25.842255696351287</v>
      </c>
      <c r="CL8" s="17">
        <f t="shared" si="15"/>
        <v>25.773637074440956</v>
      </c>
      <c r="CM8" s="17">
        <f t="shared" si="16"/>
        <v>25.70522674281911</v>
      </c>
      <c r="CN8" s="17">
        <f t="shared" si="17"/>
        <v>25.63702401002727</v>
      </c>
      <c r="CO8" s="17">
        <f t="shared" si="18"/>
        <v>25.569028187083614</v>
      </c>
      <c r="CP8" s="17">
        <f t="shared" si="19"/>
        <v>25.50123858747331</v>
      </c>
      <c r="CQ8" s="17">
        <f t="shared" si="20"/>
        <v>25.43365452713887</v>
      </c>
      <c r="CR8" s="17">
        <f t="shared" si="21"/>
        <v>25.366275324471083</v>
      </c>
      <c r="CS8" s="17">
        <f t="shared" si="22"/>
        <v>25.299100300299482</v>
      </c>
      <c r="CT8" s="17">
        <f t="shared" si="23"/>
        <v>25.23212877788277</v>
      </c>
      <c r="CU8" s="17">
        <f t="shared" si="24"/>
        <v>25.165360082899973</v>
      </c>
      <c r="CW8" s="16">
        <f t="shared" si="25"/>
        <v>0.04601518026565454</v>
      </c>
      <c r="CX8" s="16">
        <f t="shared" si="26"/>
        <v>0.04601518026565454</v>
      </c>
      <c r="CY8" s="16">
        <f t="shared" si="27"/>
        <v>0.04601518026565454</v>
      </c>
      <c r="CZ8" s="16">
        <f t="shared" si="28"/>
        <v>0.04601518026565454</v>
      </c>
      <c r="DA8" s="16">
        <f t="shared" si="29"/>
        <v>0.04601518026565454</v>
      </c>
      <c r="DB8" s="16">
        <f t="shared" si="30"/>
        <v>0.04601518026565454</v>
      </c>
      <c r="DC8" s="16">
        <f t="shared" si="31"/>
        <v>0.04601518026565454</v>
      </c>
      <c r="DD8" s="16">
        <f t="shared" si="32"/>
        <v>0.04601518026565454</v>
      </c>
      <c r="DE8" s="16">
        <f t="shared" si="33"/>
        <v>0.04526074342733599</v>
      </c>
      <c r="DF8" s="16">
        <f t="shared" si="34"/>
        <v>0.042640732542480686</v>
      </c>
      <c r="DG8" s="16">
        <f t="shared" si="35"/>
        <v>0.040028679178417015</v>
      </c>
      <c r="DH8" s="16">
        <f t="shared" si="36"/>
        <v>0.03742455690477997</v>
      </c>
      <c r="DI8" s="16">
        <f t="shared" si="37"/>
        <v>0.034828339385924556</v>
      </c>
      <c r="DJ8" s="16">
        <f t="shared" si="38"/>
        <v>0.032240000380541645</v>
      </c>
      <c r="DK8" s="16">
        <f t="shared" si="39"/>
        <v>0.029659513741313592</v>
      </c>
      <c r="DL8" s="16">
        <f t="shared" si="40"/>
        <v>0.027086853414546752</v>
      </c>
      <c r="DM8" s="16">
        <f t="shared" si="41"/>
        <v>0.024521993439805323</v>
      </c>
      <c r="DN8" s="16">
        <f t="shared" si="42"/>
        <v>0.021964907949566737</v>
      </c>
      <c r="DO8" s="18">
        <f t="shared" si="43"/>
        <v>0.019415571168860835</v>
      </c>
      <c r="DP8" s="18">
        <f t="shared" si="44"/>
        <v>0.016873957414905938</v>
      </c>
      <c r="DQ8" s="18">
        <f t="shared" si="45"/>
        <v>0.014340041096773115</v>
      </c>
    </row>
    <row r="9" spans="1:121" ht="13.5" thickBot="1">
      <c r="A9" t="s">
        <v>29</v>
      </c>
      <c r="B9">
        <v>26.01</v>
      </c>
      <c r="C9">
        <v>1.5</v>
      </c>
      <c r="D9" s="1">
        <v>0.041449</v>
      </c>
      <c r="E9" s="2">
        <v>39163</v>
      </c>
      <c r="F9" s="1">
        <v>0.049112</v>
      </c>
      <c r="G9" t="s">
        <v>12</v>
      </c>
      <c r="H9" s="3">
        <v>249036</v>
      </c>
      <c r="I9">
        <v>1.95</v>
      </c>
      <c r="J9" t="s">
        <v>13</v>
      </c>
      <c r="K9">
        <v>25</v>
      </c>
      <c r="L9" s="2">
        <v>40574</v>
      </c>
      <c r="M9" s="6">
        <f t="shared" si="0"/>
        <v>37.5</v>
      </c>
      <c r="N9" s="6">
        <f t="shared" si="1"/>
        <v>36.58536585365854</v>
      </c>
      <c r="O9" s="6">
        <f t="shared" si="1"/>
        <v>35.714285714285715</v>
      </c>
      <c r="P9" s="6">
        <f t="shared" si="1"/>
        <v>34.88372093023256</v>
      </c>
      <c r="Q9" s="6">
        <f t="shared" si="1"/>
        <v>34.09090909090909</v>
      </c>
      <c r="R9" s="6">
        <f t="shared" si="1"/>
        <v>33.333333333333336</v>
      </c>
      <c r="S9" s="6">
        <f t="shared" si="1"/>
        <v>32.608695652173914</v>
      </c>
      <c r="T9" s="6">
        <f t="shared" si="1"/>
        <v>31.914893617021278</v>
      </c>
      <c r="U9" s="6">
        <f t="shared" si="1"/>
        <v>31.25</v>
      </c>
      <c r="V9" s="6">
        <f t="shared" si="1"/>
        <v>30.612244897959183</v>
      </c>
      <c r="W9" s="6">
        <f t="shared" si="1"/>
        <v>30</v>
      </c>
      <c r="X9" s="6">
        <f t="shared" si="1"/>
        <v>29.411764705882355</v>
      </c>
      <c r="Y9" s="6">
        <f t="shared" si="1"/>
        <v>28.846153846153847</v>
      </c>
      <c r="Z9" s="6">
        <f t="shared" si="1"/>
        <v>28.30188679245283</v>
      </c>
      <c r="AA9" s="6">
        <f t="shared" si="1"/>
        <v>27.777777777777775</v>
      </c>
      <c r="AB9" s="6">
        <f t="shared" si="1"/>
        <v>27.272727272727273</v>
      </c>
      <c r="AC9" s="6">
        <f t="shared" si="1"/>
        <v>26.78571428571429</v>
      </c>
      <c r="AD9" s="6">
        <f t="shared" si="1"/>
        <v>26.31578947368421</v>
      </c>
      <c r="AE9" s="6">
        <f t="shared" si="1"/>
        <v>25.862068965517242</v>
      </c>
      <c r="AF9" s="6">
        <f t="shared" si="1"/>
        <v>25.423728813559322</v>
      </c>
      <c r="AG9" s="6">
        <f t="shared" si="1"/>
        <v>25</v>
      </c>
      <c r="AH9" s="2">
        <v>39478</v>
      </c>
      <c r="AI9" s="12">
        <f>PRICE($AH9,$L9,$C9/25,AI$2,$K9/0.25,4,3)/4</f>
        <v>26.406884684185577</v>
      </c>
      <c r="AJ9" s="12">
        <f>PRICE($AH9,$L9,$C9/25,AJ$2,$K9/0.25,4,3)/4</f>
        <v>26.334431707801073</v>
      </c>
      <c r="AK9" s="12">
        <f>PRICE($AH9,$L9,$C9/25,AK$2,$K9/0.25,4,3)/4</f>
        <v>26.26220526969288</v>
      </c>
      <c r="AL9" s="12">
        <f>PRICE($AH9,$L9,$C9/25,AL$2,$K9/0.25,4,3)/4</f>
        <v>26.190204597041287</v>
      </c>
      <c r="AM9" s="12">
        <f>PRICE($AH9,$L9,$C9/25,AM$2,$K9/0.25,4,3)/4</f>
        <v>26.11842891986616</v>
      </c>
      <c r="AN9" s="12">
        <f>PRICE($AH9,$L9,$C9/25,AN$2,$K9/0.25,4,3)/4</f>
        <v>26.046877471015264</v>
      </c>
      <c r="AO9" s="12">
        <f>PRICE($AH9,$L9,$C9/25,AO$2,$K9/0.25,4,3)/4</f>
        <v>25.975549486153604</v>
      </c>
      <c r="AP9" s="12">
        <f>PRICE($AH9,$L9,$C9/25,AP$2,$K9/0.25,4,3)/4</f>
        <v>25.904444203752206</v>
      </c>
      <c r="AQ9" s="12">
        <f>PRICE($AH9,$L9,$C9/25,AQ$2,$K9/0.25,4,3)/4</f>
        <v>25.833560865076848</v>
      </c>
      <c r="AR9" s="12">
        <f>PRICE($AH9,$L9,$C9/25,AR$2,$K9/0.25,4,3)/4</f>
        <v>25.762898714177528</v>
      </c>
      <c r="AS9" s="12">
        <f>PRICE($AH9,$L9,$C9/25,AS$2,$K9/0.25,4,3)/4</f>
        <v>25.692456997877322</v>
      </c>
      <c r="AT9" s="12">
        <f>PRICE($AH9,$L9,$C9/25,AT$2,$K9/0.25,4,3)/4</f>
        <v>25.62223496576133</v>
      </c>
      <c r="AU9" s="12">
        <f>PRICE($AH9,$L9,$C9/25,AU$2,$K9/0.25,4,3)/4</f>
        <v>25.55223187016627</v>
      </c>
      <c r="AV9" s="12">
        <f>PRICE($AH9,$L9,$C9/25,AV$2,$K9/0.25,4,3)/4</f>
        <v>25.482446966169206</v>
      </c>
      <c r="AW9" s="12">
        <f>PRICE($AH9,$L9,$C9/25,AW$2,$K9/0.25,4,3)/4</f>
        <v>25.41287951157723</v>
      </c>
      <c r="AX9" s="12">
        <f>PRICE($AH9,$L9,$C9/25,AX$2,$K9/0.25,4,3)/4</f>
        <v>25.34352876691657</v>
      </c>
      <c r="AY9" s="12">
        <f>PRICE($AH9,$L9,$C9/25,AY$2,$K9/0.25,4,3)/4</f>
        <v>25.274393995421782</v>
      </c>
      <c r="AZ9" s="12">
        <f>PRICE($AH9,$L9,$C9/25,AZ$2,$K9/0.25,4,3)/4</f>
        <v>25.20547446302549</v>
      </c>
      <c r="BA9" s="12">
        <f>PRICE($AH9,$L9,$C9/25,BA$2,$K9/0.25,4,3)/4</f>
        <v>25.136769438347635</v>
      </c>
      <c r="BB9" s="12">
        <f>PRICE($AH9,$L9,$C9/25,BB$2,$K9/0.25,4,3)/4</f>
        <v>25.06827819268477</v>
      </c>
      <c r="BC9" s="12">
        <f>PRICE($AH9,$L9,$C9/25,BC$2,$K9/0.25,4,3)/4</f>
        <v>25.00000000000003</v>
      </c>
      <c r="BE9" s="11">
        <v>26</v>
      </c>
      <c r="BF9" s="11">
        <v>26</v>
      </c>
      <c r="BG9" s="11">
        <v>26</v>
      </c>
      <c r="BH9" s="11">
        <v>26</v>
      </c>
      <c r="BI9" s="11">
        <v>26</v>
      </c>
      <c r="BJ9" s="11">
        <v>26</v>
      </c>
      <c r="BK9" s="11">
        <v>26</v>
      </c>
      <c r="BL9" s="11">
        <v>26</v>
      </c>
      <c r="BM9" s="11">
        <v>26</v>
      </c>
      <c r="BN9" s="11">
        <v>26</v>
      </c>
      <c r="BO9" s="11">
        <v>26</v>
      </c>
      <c r="BP9" s="11">
        <v>26</v>
      </c>
      <c r="BQ9" s="11">
        <v>26</v>
      </c>
      <c r="BR9" s="11">
        <v>26</v>
      </c>
      <c r="BS9" s="11">
        <v>26</v>
      </c>
      <c r="BT9" s="11">
        <v>26</v>
      </c>
      <c r="BU9" s="11">
        <v>26</v>
      </c>
      <c r="BV9" s="11">
        <v>26</v>
      </c>
      <c r="BW9" s="11">
        <v>26</v>
      </c>
      <c r="BX9" s="11">
        <v>26</v>
      </c>
      <c r="BY9" s="11">
        <v>26</v>
      </c>
      <c r="CA9" s="17">
        <f t="shared" si="4"/>
        <v>26</v>
      </c>
      <c r="CB9" s="17">
        <f t="shared" si="5"/>
        <v>26</v>
      </c>
      <c r="CC9" s="17">
        <f t="shared" si="6"/>
        <v>26</v>
      </c>
      <c r="CD9" s="17">
        <f t="shared" si="7"/>
        <v>26</v>
      </c>
      <c r="CE9" s="17">
        <f t="shared" si="8"/>
        <v>26</v>
      </c>
      <c r="CF9" s="17">
        <f t="shared" si="9"/>
        <v>26</v>
      </c>
      <c r="CG9" s="17">
        <f t="shared" si="10"/>
        <v>25.975549486153604</v>
      </c>
      <c r="CH9" s="17">
        <f t="shared" si="11"/>
        <v>25.904444203752206</v>
      </c>
      <c r="CI9" s="17">
        <f t="shared" si="12"/>
        <v>25.833560865076848</v>
      </c>
      <c r="CJ9" s="17">
        <f t="shared" si="13"/>
        <v>25.762898714177528</v>
      </c>
      <c r="CK9" s="17">
        <f t="shared" si="14"/>
        <v>25.692456997877322</v>
      </c>
      <c r="CL9" s="17">
        <f t="shared" si="15"/>
        <v>25.62223496576133</v>
      </c>
      <c r="CM9" s="17">
        <f t="shared" si="16"/>
        <v>25.55223187016627</v>
      </c>
      <c r="CN9" s="17">
        <f t="shared" si="17"/>
        <v>25.482446966169206</v>
      </c>
      <c r="CO9" s="17">
        <f t="shared" si="18"/>
        <v>25.41287951157723</v>
      </c>
      <c r="CP9" s="17">
        <f t="shared" si="19"/>
        <v>25.34352876691657</v>
      </c>
      <c r="CQ9" s="17">
        <f t="shared" si="20"/>
        <v>25.274393995421782</v>
      </c>
      <c r="CR9" s="17">
        <f t="shared" si="21"/>
        <v>25.20547446302549</v>
      </c>
      <c r="CS9" s="17">
        <f t="shared" si="22"/>
        <v>25.136769438347635</v>
      </c>
      <c r="CT9" s="17">
        <f t="shared" si="23"/>
        <v>25.06827819268477</v>
      </c>
      <c r="CU9" s="17">
        <f t="shared" si="24"/>
        <v>25</v>
      </c>
      <c r="CW9" s="16">
        <f t="shared" si="25"/>
        <v>0.05728565936178387</v>
      </c>
      <c r="CX9" s="16">
        <f t="shared" si="26"/>
        <v>0.05728565936178387</v>
      </c>
      <c r="CY9" s="16">
        <f t="shared" si="27"/>
        <v>0.05728565936178387</v>
      </c>
      <c r="CZ9" s="16">
        <f t="shared" si="28"/>
        <v>0.05728565936178387</v>
      </c>
      <c r="DA9" s="16">
        <f t="shared" si="29"/>
        <v>0.05728565936178387</v>
      </c>
      <c r="DB9" s="18">
        <f t="shared" si="30"/>
        <v>0.05728565936178387</v>
      </c>
      <c r="DC9" s="18">
        <f t="shared" si="31"/>
        <v>0.056345616538008514</v>
      </c>
      <c r="DD9" s="18">
        <f t="shared" si="32"/>
        <v>0.05361184943299513</v>
      </c>
      <c r="DE9" s="18">
        <f t="shared" si="33"/>
        <v>0.05088661534320815</v>
      </c>
      <c r="DF9" s="18">
        <f t="shared" si="34"/>
        <v>0.04816988520482601</v>
      </c>
      <c r="DG9" s="18">
        <f t="shared" si="35"/>
        <v>0.045461630060642744</v>
      </c>
      <c r="DH9" s="18">
        <f t="shared" si="36"/>
        <v>0.042761821059643434</v>
      </c>
      <c r="DI9" s="18">
        <f t="shared" si="37"/>
        <v>0.040070429456603884</v>
      </c>
      <c r="DJ9" s="18">
        <f t="shared" si="38"/>
        <v>0.03738742661165717</v>
      </c>
      <c r="DK9" s="18">
        <f t="shared" si="39"/>
        <v>0.0347127839898973</v>
      </c>
      <c r="DL9" s="18">
        <f t="shared" si="40"/>
        <v>0.03204647316095999</v>
      </c>
      <c r="DM9" s="18">
        <f t="shared" si="41"/>
        <v>0.029388465798607433</v>
      </c>
      <c r="DN9" s="18">
        <f t="shared" si="42"/>
        <v>0.02673873368033397</v>
      </c>
      <c r="DO9" s="18">
        <f t="shared" si="43"/>
        <v>0.0240972486869524</v>
      </c>
      <c r="DP9" s="18">
        <f t="shared" si="44"/>
        <v>0.021463982802182535</v>
      </c>
      <c r="DQ9" s="18">
        <f t="shared" si="45"/>
        <v>0.018838908112264408</v>
      </c>
    </row>
    <row r="10" spans="1:121" ht="12.75">
      <c r="A10" t="s">
        <v>51</v>
      </c>
      <c r="B10">
        <v>26.2</v>
      </c>
      <c r="C10">
        <v>1.5</v>
      </c>
      <c r="D10" s="1">
        <v>0.044377</v>
      </c>
      <c r="E10" s="2">
        <v>39163</v>
      </c>
      <c r="F10" s="1">
        <v>0.04542</v>
      </c>
      <c r="G10" t="s">
        <v>12</v>
      </c>
      <c r="H10" s="3">
        <v>151444</v>
      </c>
      <c r="I10">
        <v>0.57</v>
      </c>
      <c r="J10" t="s">
        <v>13</v>
      </c>
      <c r="K10">
        <v>25</v>
      </c>
      <c r="L10" s="2">
        <v>40755</v>
      </c>
      <c r="M10" s="6">
        <f t="shared" si="0"/>
        <v>37.5</v>
      </c>
      <c r="N10" s="6">
        <f t="shared" si="1"/>
        <v>36.58536585365854</v>
      </c>
      <c r="O10" s="6">
        <f t="shared" si="1"/>
        <v>35.714285714285715</v>
      </c>
      <c r="P10" s="6">
        <f t="shared" si="1"/>
        <v>34.88372093023256</v>
      </c>
      <c r="Q10" s="6">
        <f t="shared" si="1"/>
        <v>34.09090909090909</v>
      </c>
      <c r="R10" s="6">
        <f t="shared" si="1"/>
        <v>33.333333333333336</v>
      </c>
      <c r="S10" s="6">
        <f t="shared" si="1"/>
        <v>32.608695652173914</v>
      </c>
      <c r="T10" s="6">
        <f t="shared" si="1"/>
        <v>31.914893617021278</v>
      </c>
      <c r="U10" s="6">
        <f t="shared" si="1"/>
        <v>31.25</v>
      </c>
      <c r="V10" s="6">
        <f t="shared" si="1"/>
        <v>30.612244897959183</v>
      </c>
      <c r="W10" s="6">
        <f t="shared" si="1"/>
        <v>30</v>
      </c>
      <c r="X10" s="6">
        <f t="shared" si="1"/>
        <v>29.411764705882355</v>
      </c>
      <c r="Y10" s="6">
        <f t="shared" si="1"/>
        <v>28.846153846153847</v>
      </c>
      <c r="Z10" s="6">
        <f t="shared" si="1"/>
        <v>28.30188679245283</v>
      </c>
      <c r="AA10" s="6">
        <f t="shared" si="1"/>
        <v>27.777777777777775</v>
      </c>
      <c r="AB10" s="6">
        <f t="shared" si="1"/>
        <v>27.272727272727273</v>
      </c>
      <c r="AC10" s="6">
        <f t="shared" si="1"/>
        <v>26.78571428571429</v>
      </c>
      <c r="AD10" s="6">
        <f t="shared" si="1"/>
        <v>26.31578947368421</v>
      </c>
      <c r="AE10" s="6">
        <f t="shared" si="1"/>
        <v>25.862068965517242</v>
      </c>
      <c r="AF10" s="6">
        <f t="shared" si="1"/>
        <v>25.423728813559322</v>
      </c>
      <c r="AG10" s="6">
        <f t="shared" si="1"/>
        <v>25</v>
      </c>
      <c r="AH10" s="2">
        <v>39478</v>
      </c>
      <c r="AI10" s="12">
        <f>PRICE($AH10,$L10,$C10/25,AI$2,$K10/0.25,4,3)/4</f>
        <v>26.62546288029171</v>
      </c>
      <c r="AJ10" s="12">
        <f>PRICE($AH10,$L10,$C10/25,AJ$2,$K10/0.25,4,3)/4</f>
        <v>26.541388489145444</v>
      </c>
      <c r="AK10" s="12">
        <f>PRICE($AH10,$L10,$C10/25,AK$2,$K10/0.25,4,3)/4</f>
        <v>26.45761588397813</v>
      </c>
      <c r="AL10" s="12">
        <f>PRICE($AH10,$L10,$C10/25,AL$2,$K10/0.25,4,3)/4</f>
        <v>26.374143891373315</v>
      </c>
      <c r="AM10" s="12">
        <f>PRICE($AH10,$L10,$C10/25,AM$2,$K10/0.25,4,3)/4</f>
        <v>26.290971342792258</v>
      </c>
      <c r="AN10" s="12">
        <f>PRICE($AH10,$L10,$C10/25,AN$2,$K10/0.25,4,3)/4</f>
        <v>26.20809707455185</v>
      </c>
      <c r="AO10" s="12">
        <f>PRICE($AH10,$L10,$C10/25,AO$2,$K10/0.25,4,3)/4</f>
        <v>26.125519927803666</v>
      </c>
      <c r="AP10" s="12">
        <f>PRICE($AH10,$L10,$C10/25,AP$2,$K10/0.25,4,3)/4</f>
        <v>26.04323874851245</v>
      </c>
      <c r="AQ10" s="12">
        <f>PRICE($AH10,$L10,$C10/25,AQ$2,$K10/0.25,4,3)/4</f>
        <v>25.961252387434627</v>
      </c>
      <c r="AR10" s="12">
        <f>PRICE($AH10,$L10,$C10/25,AR$2,$K10/0.25,4,3)/4</f>
        <v>25.879559700097634</v>
      </c>
      <c r="AS10" s="12">
        <f>PRICE($AH10,$L10,$C10/25,AS$2,$K10/0.25,4,3)/4</f>
        <v>25.798159546778674</v>
      </c>
      <c r="AT10" s="12">
        <f>PRICE($AH10,$L10,$C10/25,AT$2,$K10/0.25,4,3)/4</f>
        <v>25.717050792483548</v>
      </c>
      <c r="AU10" s="12">
        <f>PRICE($AH10,$L10,$C10/25,AU$2,$K10/0.25,4,3)/4</f>
        <v>25.636232306926324</v>
      </c>
      <c r="AV10" s="12">
        <f>PRICE($AH10,$L10,$C10/25,AV$2,$K10/0.25,4,3)/4</f>
        <v>25.55570296450804</v>
      </c>
      <c r="AW10" s="12">
        <f>PRICE($AH10,$L10,$C10/25,AW$2,$K10/0.25,4,3)/4</f>
        <v>25.47546164429654</v>
      </c>
      <c r="AX10" s="12">
        <f>PRICE($AH10,$L10,$C10/25,AX$2,$K10/0.25,4,3)/4</f>
        <v>25.39550723000574</v>
      </c>
      <c r="AY10" s="12">
        <f>PRICE($AH10,$L10,$C10/25,AY$2,$K10/0.25,4,3)/4</f>
        <v>25.315838609974932</v>
      </c>
      <c r="AZ10" s="12">
        <f>PRICE($AH10,$L10,$C10/25,AZ$2,$K10/0.25,4,3)/4</f>
        <v>25.236454677148863</v>
      </c>
      <c r="BA10" s="12">
        <f>PRICE($AH10,$L10,$C10/25,BA$2,$K10/0.25,4,3)/4</f>
        <v>25.157354329057288</v>
      </c>
      <c r="BB10" s="12">
        <f>PRICE($AH10,$L10,$C10/25,BB$2,$K10/0.25,4,3)/4</f>
        <v>25.07853646779455</v>
      </c>
      <c r="BC10" s="12">
        <f>PRICE($AH10,$L10,$C10/25,BC$2,$K10/0.25,4,3)/4</f>
        <v>25.00000000000003</v>
      </c>
      <c r="BE10" s="11">
        <v>26</v>
      </c>
      <c r="BF10" s="11">
        <v>26</v>
      </c>
      <c r="BG10" s="11">
        <v>26</v>
      </c>
      <c r="BH10" s="11">
        <v>26</v>
      </c>
      <c r="BI10" s="11">
        <v>26</v>
      </c>
      <c r="BJ10" s="11">
        <v>26</v>
      </c>
      <c r="BK10" s="11">
        <v>26</v>
      </c>
      <c r="BL10" s="11">
        <v>26</v>
      </c>
      <c r="BM10" s="11">
        <v>26</v>
      </c>
      <c r="BN10" s="11">
        <v>26</v>
      </c>
      <c r="BO10" s="11">
        <v>26</v>
      </c>
      <c r="BP10" s="11">
        <v>26</v>
      </c>
      <c r="BQ10" s="11">
        <v>26</v>
      </c>
      <c r="BR10" s="11">
        <v>26</v>
      </c>
      <c r="BS10" s="11">
        <v>26</v>
      </c>
      <c r="BT10" s="11">
        <v>26</v>
      </c>
      <c r="BU10" s="11">
        <v>26</v>
      </c>
      <c r="BV10" s="11">
        <v>26</v>
      </c>
      <c r="BW10" s="11">
        <v>26</v>
      </c>
      <c r="BX10" s="11">
        <v>26</v>
      </c>
      <c r="BY10" s="11">
        <v>26</v>
      </c>
      <c r="CA10" s="17">
        <f t="shared" si="4"/>
        <v>26</v>
      </c>
      <c r="CB10" s="17">
        <f t="shared" si="5"/>
        <v>26</v>
      </c>
      <c r="CC10" s="17">
        <f t="shared" si="6"/>
        <v>26</v>
      </c>
      <c r="CD10" s="17">
        <f t="shared" si="7"/>
        <v>26</v>
      </c>
      <c r="CE10" s="17">
        <f t="shared" si="8"/>
        <v>26</v>
      </c>
      <c r="CF10" s="17">
        <f t="shared" si="9"/>
        <v>26</v>
      </c>
      <c r="CG10" s="17">
        <f t="shared" si="10"/>
        <v>26</v>
      </c>
      <c r="CH10" s="17">
        <f t="shared" si="11"/>
        <v>26</v>
      </c>
      <c r="CI10" s="17">
        <f t="shared" si="12"/>
        <v>25.961252387434627</v>
      </c>
      <c r="CJ10" s="17">
        <f t="shared" si="13"/>
        <v>25.879559700097634</v>
      </c>
      <c r="CK10" s="17">
        <f t="shared" si="14"/>
        <v>25.798159546778674</v>
      </c>
      <c r="CL10" s="17">
        <f t="shared" si="15"/>
        <v>25.717050792483548</v>
      </c>
      <c r="CM10" s="17">
        <f t="shared" si="16"/>
        <v>25.636232306926324</v>
      </c>
      <c r="CN10" s="17">
        <f t="shared" si="17"/>
        <v>25.55570296450804</v>
      </c>
      <c r="CO10" s="17">
        <f t="shared" si="18"/>
        <v>25.47546164429654</v>
      </c>
      <c r="CP10" s="17">
        <f t="shared" si="19"/>
        <v>25.39550723000574</v>
      </c>
      <c r="CQ10" s="17">
        <f t="shared" si="20"/>
        <v>25.315838609974932</v>
      </c>
      <c r="CR10" s="17">
        <f t="shared" si="21"/>
        <v>25.236454677148863</v>
      </c>
      <c r="CS10" s="17">
        <f t="shared" si="22"/>
        <v>25.157354329057288</v>
      </c>
      <c r="CT10" s="17">
        <f t="shared" si="23"/>
        <v>25.07853646779455</v>
      </c>
      <c r="CU10" s="17">
        <f t="shared" si="24"/>
        <v>25</v>
      </c>
      <c r="CW10" s="16">
        <f t="shared" si="25"/>
        <v>0.04961832061068705</v>
      </c>
      <c r="CX10" s="16">
        <f t="shared" si="26"/>
        <v>0.04961832061068705</v>
      </c>
      <c r="CY10" s="16">
        <f t="shared" si="27"/>
        <v>0.04961832061068705</v>
      </c>
      <c r="CZ10" s="16">
        <f t="shared" si="28"/>
        <v>0.04961832061068705</v>
      </c>
      <c r="DA10" s="16">
        <f t="shared" si="29"/>
        <v>0.04961832061068705</v>
      </c>
      <c r="DB10" s="16">
        <f t="shared" si="30"/>
        <v>0.04961832061068705</v>
      </c>
      <c r="DC10" s="16">
        <f t="shared" si="31"/>
        <v>0.04961832061068705</v>
      </c>
      <c r="DD10" s="16">
        <f t="shared" si="32"/>
        <v>0.04961832061068705</v>
      </c>
      <c r="DE10" s="16">
        <f t="shared" si="33"/>
        <v>0.04813940410055828</v>
      </c>
      <c r="DF10" s="16">
        <f t="shared" si="34"/>
        <v>0.04502136259914624</v>
      </c>
      <c r="DG10" s="16">
        <f t="shared" si="35"/>
        <v>0.04191448651827012</v>
      </c>
      <c r="DH10" s="16">
        <f t="shared" si="36"/>
        <v>0.03881873253753998</v>
      </c>
      <c r="DI10" s="16">
        <f t="shared" si="37"/>
        <v>0.0357340575162719</v>
      </c>
      <c r="DJ10" s="16">
        <f t="shared" si="38"/>
        <v>0.032660418492673315</v>
      </c>
      <c r="DK10" s="16">
        <f t="shared" si="39"/>
        <v>0.029597772683074064</v>
      </c>
      <c r="DL10" s="16">
        <f t="shared" si="40"/>
        <v>0.026546077481135244</v>
      </c>
      <c r="DM10" s="16">
        <f t="shared" si="41"/>
        <v>0.023505290457058514</v>
      </c>
      <c r="DN10" s="16">
        <f t="shared" si="42"/>
        <v>0.020475369356826922</v>
      </c>
      <c r="DO10" s="16">
        <f t="shared" si="43"/>
        <v>0.01745627210142331</v>
      </c>
      <c r="DP10" s="16">
        <f t="shared" si="44"/>
        <v>0.014447956786051597</v>
      </c>
      <c r="DQ10" s="16">
        <f t="shared" si="45"/>
        <v>0.011450381679389388</v>
      </c>
    </row>
    <row r="11" spans="1:121" ht="12.75">
      <c r="A11" t="s">
        <v>21</v>
      </c>
      <c r="B11">
        <v>26.77</v>
      </c>
      <c r="C11">
        <v>1.4375</v>
      </c>
      <c r="D11" s="1">
        <v>0.041968</v>
      </c>
      <c r="E11" s="2">
        <v>39163</v>
      </c>
      <c r="F11" s="1">
        <v>0.032851</v>
      </c>
      <c r="G11" t="s">
        <v>12</v>
      </c>
      <c r="H11" s="3">
        <v>147942</v>
      </c>
      <c r="I11">
        <v>1.28</v>
      </c>
      <c r="J11" t="s">
        <v>13</v>
      </c>
      <c r="K11">
        <v>25</v>
      </c>
      <c r="L11" s="2">
        <v>41029</v>
      </c>
      <c r="M11" s="6">
        <f t="shared" si="0"/>
        <v>35.9375</v>
      </c>
      <c r="N11" s="6">
        <f t="shared" si="1"/>
        <v>35.0609756097561</v>
      </c>
      <c r="O11" s="6">
        <f t="shared" si="1"/>
        <v>34.226190476190474</v>
      </c>
      <c r="P11" s="6">
        <f t="shared" si="1"/>
        <v>33.43023255813954</v>
      </c>
      <c r="Q11" s="6">
        <f t="shared" si="1"/>
        <v>32.67045454545455</v>
      </c>
      <c r="R11" s="6">
        <f t="shared" si="1"/>
        <v>31.944444444444446</v>
      </c>
      <c r="S11" s="6">
        <f t="shared" si="1"/>
        <v>31.25</v>
      </c>
      <c r="T11" s="6">
        <f t="shared" si="1"/>
        <v>30.585106382978722</v>
      </c>
      <c r="U11" s="6">
        <f t="shared" si="1"/>
        <v>29.947916666666664</v>
      </c>
      <c r="V11" s="6">
        <f t="shared" si="1"/>
        <v>29.33673469387755</v>
      </c>
      <c r="W11" s="6">
        <f t="shared" si="1"/>
        <v>28.75</v>
      </c>
      <c r="X11" s="6">
        <f t="shared" si="1"/>
        <v>28.186274509803923</v>
      </c>
      <c r="Y11" s="6">
        <f t="shared" si="1"/>
        <v>27.64423076923077</v>
      </c>
      <c r="Z11" s="6">
        <f t="shared" si="1"/>
        <v>27.12264150943396</v>
      </c>
      <c r="AA11" s="6">
        <f t="shared" si="1"/>
        <v>26.620370370370367</v>
      </c>
      <c r="AB11" s="6">
        <f t="shared" si="1"/>
        <v>26.136363636363637</v>
      </c>
      <c r="AC11" s="6">
        <f t="shared" si="1"/>
        <v>25.66964285714286</v>
      </c>
      <c r="AD11" s="6">
        <f t="shared" si="1"/>
        <v>25.219298245614034</v>
      </c>
      <c r="AE11" s="6">
        <f t="shared" si="1"/>
        <v>24.78448275862069</v>
      </c>
      <c r="AF11" s="6">
        <f t="shared" si="1"/>
        <v>24.364406779661014</v>
      </c>
      <c r="AG11" s="6">
        <f t="shared" si="1"/>
        <v>23.958333333333336</v>
      </c>
      <c r="AH11" s="2">
        <v>39478</v>
      </c>
      <c r="AI11" s="12">
        <f>PRICE($AH11,$L11,$C11/25,AI$2,$K11/0.25,4,3)/4</f>
        <v>26.702121232295465</v>
      </c>
      <c r="AJ11" s="12">
        <f>PRICE($AH11,$L11,$C11/25,AJ$2,$K11/0.25,4,3)/4</f>
        <v>26.601382180372305</v>
      </c>
      <c r="AK11" s="12">
        <f>PRICE($AH11,$L11,$C11/25,AK$2,$K11/0.25,4,3)/4</f>
        <v>26.501074414300117</v>
      </c>
      <c r="AL11" s="12">
        <f>PRICE($AH11,$L11,$C11/25,AL$2,$K11/0.25,4,3)/4</f>
        <v>26.401195949263624</v>
      </c>
      <c r="AM11" s="12">
        <f>PRICE($AH11,$L11,$C11/25,AM$2,$K11/0.25,4,3)/4</f>
        <v>26.301744810133165</v>
      </c>
      <c r="AN11" s="12">
        <f>PRICE($AH11,$L11,$C11/25,AN$2,$K11/0.25,4,3)/4</f>
        <v>26.2027190314142</v>
      </c>
      <c r="AO11" s="12">
        <f>PRICE($AH11,$L11,$C11/25,AO$2,$K11/0.25,4,3)/4</f>
        <v>26.104116657198386</v>
      </c>
      <c r="AP11" s="12">
        <f>PRICE($AH11,$L11,$C11/25,AP$2,$K11/0.25,4,3)/4</f>
        <v>26.005935741114047</v>
      </c>
      <c r="AQ11" s="12">
        <f>PRICE($AH11,$L11,$C11/25,AQ$2,$K11/0.25,4,3)/4</f>
        <v>25.908174346276912</v>
      </c>
      <c r="AR11" s="12">
        <f>PRICE($AH11,$L11,$C11/25,AR$2,$K11/0.25,4,3)/4</f>
        <v>25.810830545241917</v>
      </c>
      <c r="AS11" s="12">
        <f>PRICE($AH11,$L11,$C11/25,AS$2,$K11/0.25,4,3)/4</f>
        <v>25.713902419954454</v>
      </c>
      <c r="AT11" s="12">
        <f>PRICE($AH11,$L11,$C11/25,AT$2,$K11/0.25,4,3)/4</f>
        <v>25.617388061701917</v>
      </c>
      <c r="AU11" s="12">
        <f>PRICE($AH11,$L11,$C11/25,AU$2,$K11/0.25,4,3)/4</f>
        <v>25.521285571066347</v>
      </c>
      <c r="AV11" s="12">
        <f>PRICE($AH11,$L11,$C11/25,AV$2,$K11/0.25,4,3)/4</f>
        <v>25.425593057876053</v>
      </c>
      <c r="AW11" s="12">
        <f>PRICE($AH11,$L11,$C11/25,AW$2,$K11/0.25,4,3)/4</f>
        <v>25.33030864115878</v>
      </c>
      <c r="AX11" s="12">
        <f>PRICE($AH11,$L11,$C11/25,AX$2,$K11/0.25,4,3)/4</f>
        <v>25.23543044909426</v>
      </c>
      <c r="AY11" s="12">
        <f>PRICE($AH11,$L11,$C11/25,AY$2,$K11/0.25,4,3)/4</f>
        <v>25.140956618967063</v>
      </c>
      <c r="AZ11" s="12">
        <f>PRICE($AH11,$L11,$C11/25,AZ$2,$K11/0.25,4,3)/4</f>
        <v>25.04688529712039</v>
      </c>
      <c r="BA11" s="12">
        <f>PRICE($AH11,$L11,$C11/25,BA$2,$K11/0.25,4,3)/4</f>
        <v>24.953214638909415</v>
      </c>
      <c r="BB11" s="12">
        <f>PRICE($AH11,$L11,$C11/25,BB$2,$K11/0.25,4,3)/4</f>
        <v>24.859942808654885</v>
      </c>
      <c r="BC11" s="12">
        <f>PRICE($AH11,$L11,$C11/25,BC$2,$K11/0.25,4,3)/4</f>
        <v>24.767067979597748</v>
      </c>
      <c r="BE11" s="11">
        <f>PRICE($AH11,$L11-4*365,$C11/25,BE$2,($K11+1)/0.25,4,3)/4</f>
        <v>26.098654418046397</v>
      </c>
      <c r="BF11" s="11">
        <f>PRICE($AH11,$L11-4*365,$C11/25,BF$2,($K11+1)/0.25,4,3)/4</f>
        <v>26.092178259687113</v>
      </c>
      <c r="BG11" s="11">
        <f>PRICE($AH11,$L11-4*365,$C11/25,BG$2,($K11+1)/0.25,4,3)/4</f>
        <v>26.08570531008875</v>
      </c>
      <c r="BH11" s="11">
        <f>PRICE($AH11,$L11-4*365,$C11/25,BH$2,($K11+1)/0.25,4,3)/4</f>
        <v>26.079235566868142</v>
      </c>
      <c r="BI11" s="11">
        <f>PRICE($AH11,$L11-4*365,$C11/25,BI$2,($K11+1)/0.25,4,3)/4</f>
        <v>26.07276902764454</v>
      </c>
      <c r="BJ11" s="11">
        <f>PRICE($AH11,$L11-4*365,$C11/25,BJ$2,($K11+1)/0.25,4,3)/4</f>
        <v>26.066305690039513</v>
      </c>
      <c r="BK11" s="11">
        <f>PRICE($AH11,$L11-4*365,$C11/25,BK$2,($K11+1)/0.25,4,3)/4</f>
        <v>26.059845551676997</v>
      </c>
      <c r="BL11" s="11">
        <f>PRICE($AH11,$L11-4*365,$C11/25,BL$2,($K11+1)/0.25,4,3)/4</f>
        <v>26.053388610183273</v>
      </c>
      <c r="BM11" s="11">
        <f>PRICE($AH11,$L11-4*365,$C11/25,BM$2,($K11+1)/0.25,4,3)/4</f>
        <v>26.046934863186973</v>
      </c>
      <c r="BN11" s="11">
        <f>PRICE($AH11,$L11-4*365,$C11/25,BN$2,($K11+1)/0.25,4,3)/4</f>
        <v>26.040484308319076</v>
      </c>
      <c r="BO11" s="11">
        <f>PRICE($AH11,$L11-4*365,$C11/25,BO$2,($K11+1)/0.25,4,3)/4</f>
        <v>26.034036943212904</v>
      </c>
      <c r="BP11" s="11">
        <f>PRICE($AH11,$L11-4*365,$C11/25,BP$2,($K11+1)/0.25,4,3)/4</f>
        <v>26.027592765504096</v>
      </c>
      <c r="BQ11" s="11">
        <f>PRICE($AH11,$L11-4*365,$C11/25,BQ$2,($K11+1)/0.25,4,3)/4</f>
        <v>26.021151772830663</v>
      </c>
      <c r="BR11" s="11">
        <f>PRICE($AH11,$L11-4*365,$C11/25,BR$2,($K11+1)/0.25,4,3)/4</f>
        <v>26.014713962832914</v>
      </c>
      <c r="BS11" s="11">
        <f>PRICE($AH11,$L11-4*365,$C11/25,BS$2,($K11+1)/0.25,4,3)/4</f>
        <v>26.0082793331535</v>
      </c>
      <c r="BT11" s="11">
        <f>PRICE($AH11,$L11-4*365,$C11/25,BT$2,($K11+1)/0.25,4,3)/4</f>
        <v>26.001847881437413</v>
      </c>
      <c r="BU11" s="11">
        <f>PRICE($AH11,$L11-4*365,$C11/25,BU$2,($K11+1)/0.25,4,3)/4</f>
        <v>25.995419605331946</v>
      </c>
      <c r="BV11" s="11">
        <f>PRICE($AH11,$L11-4*365,$C11/25,BV$2,($K11+1)/0.25,4,3)/4</f>
        <v>25.988994502486733</v>
      </c>
      <c r="BW11" s="11">
        <f>PRICE($AH11,$L11-4*365,$C11/25,BW$2,($K11+1)/0.25,4,3)/4</f>
        <v>25.982572570553717</v>
      </c>
      <c r="BX11" s="11">
        <f>PRICE($AH11,$L11-4*365,$C11/25,BX$2,($K11+1)/0.25,4,3)/4</f>
        <v>25.97615380718716</v>
      </c>
      <c r="BY11" s="11">
        <f>PRICE($AH11,$L11-4*365,$C11/25,BY$2,($K11+1)/0.25,4,3)/4</f>
        <v>25.969738210043626</v>
      </c>
      <c r="CA11" s="17">
        <f t="shared" si="4"/>
        <v>26.098654418046397</v>
      </c>
      <c r="CB11" s="17">
        <f t="shared" si="5"/>
        <v>26.092178259687113</v>
      </c>
      <c r="CC11" s="17">
        <f t="shared" si="6"/>
        <v>26.08570531008875</v>
      </c>
      <c r="CD11" s="17">
        <f t="shared" si="7"/>
        <v>26.079235566868142</v>
      </c>
      <c r="CE11" s="17">
        <f t="shared" si="8"/>
        <v>26.07276902764454</v>
      </c>
      <c r="CF11" s="17">
        <f t="shared" si="9"/>
        <v>26.066305690039513</v>
      </c>
      <c r="CG11" s="17">
        <f t="shared" si="10"/>
        <v>26.059845551676997</v>
      </c>
      <c r="CH11" s="17">
        <f t="shared" si="11"/>
        <v>26.005935741114047</v>
      </c>
      <c r="CI11" s="17">
        <f t="shared" si="12"/>
        <v>25.908174346276912</v>
      </c>
      <c r="CJ11" s="17">
        <f t="shared" si="13"/>
        <v>25.810830545241917</v>
      </c>
      <c r="CK11" s="17">
        <f t="shared" si="14"/>
        <v>25.713902419954454</v>
      </c>
      <c r="CL11" s="17">
        <f t="shared" si="15"/>
        <v>25.617388061701917</v>
      </c>
      <c r="CM11" s="17">
        <f t="shared" si="16"/>
        <v>25.521285571066347</v>
      </c>
      <c r="CN11" s="17">
        <f t="shared" si="17"/>
        <v>25.425593057876053</v>
      </c>
      <c r="CO11" s="17">
        <f t="shared" si="18"/>
        <v>25.33030864115878</v>
      </c>
      <c r="CP11" s="17">
        <f t="shared" si="19"/>
        <v>25.23543044909426</v>
      </c>
      <c r="CQ11" s="17">
        <f t="shared" si="20"/>
        <v>25.140956618967063</v>
      </c>
      <c r="CR11" s="17">
        <f t="shared" si="21"/>
        <v>25.04688529712039</v>
      </c>
      <c r="CS11" s="17">
        <f t="shared" si="22"/>
        <v>24.78448275862069</v>
      </c>
      <c r="CT11" s="17">
        <f t="shared" si="23"/>
        <v>24.364406779661014</v>
      </c>
      <c r="CU11" s="17">
        <f t="shared" si="24"/>
        <v>23.958333333333336</v>
      </c>
      <c r="CW11" s="16">
        <f t="shared" si="25"/>
        <v>0.028619888608382382</v>
      </c>
      <c r="CX11" s="16">
        <f t="shared" si="26"/>
        <v>0.02837797010411336</v>
      </c>
      <c r="CY11" s="16">
        <f t="shared" si="27"/>
        <v>0.028136171463905457</v>
      </c>
      <c r="CZ11" s="16">
        <f t="shared" si="28"/>
        <v>0.02789449259873522</v>
      </c>
      <c r="DA11" s="16">
        <f t="shared" si="29"/>
        <v>0.027652933419669123</v>
      </c>
      <c r="DB11" s="16">
        <f t="shared" si="30"/>
        <v>0.027411493837860013</v>
      </c>
      <c r="DC11" s="16">
        <f t="shared" si="31"/>
        <v>0.027170173764549777</v>
      </c>
      <c r="DD11" s="16">
        <f t="shared" si="32"/>
        <v>0.02515635939910532</v>
      </c>
      <c r="DE11" s="16">
        <f t="shared" si="33"/>
        <v>0.021504458209821165</v>
      </c>
      <c r="DF11" s="16">
        <f t="shared" si="34"/>
        <v>0.01786815634075145</v>
      </c>
      <c r="DG11" s="16">
        <f t="shared" si="35"/>
        <v>0.014247382142489995</v>
      </c>
      <c r="DH11" s="16">
        <f t="shared" si="36"/>
        <v>0.010642064314602795</v>
      </c>
      <c r="DI11" s="16">
        <f t="shared" si="37"/>
        <v>0.007052131903860559</v>
      </c>
      <c r="DJ11" s="16">
        <f t="shared" si="38"/>
        <v>0.0034775143024301514</v>
      </c>
      <c r="DK11" s="16">
        <f t="shared" si="39"/>
        <v>-8.185875387445307E-05</v>
      </c>
      <c r="DL11" s="16">
        <f t="shared" si="40"/>
        <v>-0.0036260571873641956</v>
      </c>
      <c r="DM11" s="16">
        <f t="shared" si="41"/>
        <v>-0.0071551505802366355</v>
      </c>
      <c r="DN11" s="16">
        <f t="shared" si="42"/>
        <v>-0.010669208176302236</v>
      </c>
      <c r="DO11" s="16">
        <f t="shared" si="43"/>
        <v>-0.020471320186003283</v>
      </c>
      <c r="DP11" s="16">
        <f t="shared" si="44"/>
        <v>-0.03616336273212495</v>
      </c>
      <c r="DQ11" s="16">
        <f t="shared" si="45"/>
        <v>-0.0513323371933756</v>
      </c>
    </row>
    <row r="12" spans="1:121" ht="12.75">
      <c r="A12" t="s">
        <v>32</v>
      </c>
      <c r="B12">
        <v>26.46</v>
      </c>
      <c r="C12">
        <v>1.4</v>
      </c>
      <c r="D12" s="1">
        <v>0.047902</v>
      </c>
      <c r="E12" s="2">
        <v>39163</v>
      </c>
      <c r="F12" s="1">
        <v>0.04418</v>
      </c>
      <c r="G12" t="s">
        <v>12</v>
      </c>
      <c r="H12" s="3">
        <v>94767</v>
      </c>
      <c r="I12">
        <v>1.74</v>
      </c>
      <c r="J12" t="s">
        <v>13</v>
      </c>
      <c r="K12">
        <v>25</v>
      </c>
      <c r="L12" s="2">
        <v>40939</v>
      </c>
      <c r="M12" s="6">
        <f t="shared" si="0"/>
        <v>35</v>
      </c>
      <c r="N12" s="6">
        <f t="shared" si="1"/>
        <v>34.14634146341463</v>
      </c>
      <c r="O12" s="6">
        <f t="shared" si="1"/>
        <v>33.33333333333333</v>
      </c>
      <c r="P12" s="6">
        <f t="shared" si="1"/>
        <v>32.55813953488372</v>
      </c>
      <c r="Q12" s="6">
        <f t="shared" si="1"/>
        <v>31.818181818181817</v>
      </c>
      <c r="R12" s="6">
        <f t="shared" si="1"/>
        <v>31.11111111111111</v>
      </c>
      <c r="S12" s="6">
        <f t="shared" si="1"/>
        <v>30.434782608695652</v>
      </c>
      <c r="T12" s="6">
        <f t="shared" si="1"/>
        <v>29.78723404255319</v>
      </c>
      <c r="U12" s="6">
        <f t="shared" si="1"/>
        <v>29.166666666666664</v>
      </c>
      <c r="V12" s="6">
        <f t="shared" si="1"/>
        <v>28.57142857142857</v>
      </c>
      <c r="W12" s="6">
        <f t="shared" si="1"/>
        <v>27.999999999999996</v>
      </c>
      <c r="X12" s="6">
        <f t="shared" si="1"/>
        <v>27.45098039215686</v>
      </c>
      <c r="Y12" s="6">
        <f t="shared" si="1"/>
        <v>26.923076923076923</v>
      </c>
      <c r="Z12" s="6">
        <f t="shared" si="1"/>
        <v>26.41509433962264</v>
      </c>
      <c r="AA12" s="6">
        <f t="shared" si="1"/>
        <v>25.92592592592592</v>
      </c>
      <c r="AB12" s="6">
        <f t="shared" si="1"/>
        <v>25.454545454545453</v>
      </c>
      <c r="AC12" s="6">
        <f t="shared" si="1"/>
        <v>25</v>
      </c>
      <c r="AD12" s="6">
        <f t="shared" si="1"/>
        <v>24.561403508771928</v>
      </c>
      <c r="AE12" s="6">
        <f t="shared" si="1"/>
        <v>24.137931034482758</v>
      </c>
      <c r="AF12" s="6">
        <f t="shared" si="1"/>
        <v>23.72881355932203</v>
      </c>
      <c r="AG12" s="6">
        <f t="shared" si="1"/>
        <v>23.333333333333332</v>
      </c>
      <c r="AH12" s="2">
        <v>39478</v>
      </c>
      <c r="AI12" s="12">
        <f>PRICE($AH12,$L12,$C12/25,AI$2,$K12/0.25,4,3)/4</f>
        <v>26.47178737793684</v>
      </c>
      <c r="AJ12" s="12">
        <f>PRICE($AH12,$L12,$C12/25,AJ$2,$K12/0.25,4,3)/4</f>
        <v>26.376973952473744</v>
      </c>
      <c r="AK12" s="12">
        <f>PRICE($AH12,$L12,$C12/25,AK$2,$K12/0.25,4,3)/4</f>
        <v>26.282545144458307</v>
      </c>
      <c r="AL12" s="12">
        <f>PRICE($AH12,$L12,$C12/25,AL$2,$K12/0.25,4,3)/4</f>
        <v>26.18849927409218</v>
      </c>
      <c r="AM12" s="12">
        <f>PRICE($AH12,$L12,$C12/25,AM$2,$K12/0.25,4,3)/4</f>
        <v>26.094834669373007</v>
      </c>
      <c r="AN12" s="12">
        <f>PRICE($AH12,$L12,$C12/25,AN$2,$K12/0.25,4,3)/4</f>
        <v>26.001549666055496</v>
      </c>
      <c r="AO12" s="12">
        <f>PRICE($AH12,$L12,$C12/25,AO$2,$K12/0.25,4,3)/4</f>
        <v>25.908642607614055</v>
      </c>
      <c r="AP12" s="12">
        <f>PRICE($AH12,$L12,$C12/25,AP$2,$K12/0.25,4,3)/4</f>
        <v>25.81611184520469</v>
      </c>
      <c r="AQ12" s="12">
        <f>PRICE($AH12,$L12,$C12/25,AQ$2,$K12/0.25,4,3)/4</f>
        <v>25.723955737627143</v>
      </c>
      <c r="AR12" s="12">
        <f>PRICE($AH12,$L12,$C12/25,AR$2,$K12/0.25,4,3)/4</f>
        <v>25.632172651287984</v>
      </c>
      <c r="AS12" s="12">
        <f>PRICE($AH12,$L12,$C12/25,AS$2,$K12/0.25,4,3)/4</f>
        <v>25.54076096016311</v>
      </c>
      <c r="AT12" s="12">
        <f>PRICE($AH12,$L12,$C12/25,AT$2,$K12/0.25,4,3)/4</f>
        <v>25.449719045760475</v>
      </c>
      <c r="AU12" s="12">
        <f>PRICE($AH12,$L12,$C12/25,AU$2,$K12/0.25,4,3)/4</f>
        <v>25.359045297083796</v>
      </c>
      <c r="AV12" s="12">
        <f>PRICE($AH12,$L12,$C12/25,AV$2,$K12/0.25,4,3)/4</f>
        <v>25.268738110595276</v>
      </c>
      <c r="AW12" s="12">
        <f>PRICE($AH12,$L12,$C12/25,AW$2,$K12/0.25,4,3)/4</f>
        <v>25.178795890179664</v>
      </c>
      <c r="AX12" s="12">
        <f>PRICE($AH12,$L12,$C12/25,AX$2,$K12/0.25,4,3)/4</f>
        <v>25.089217047107738</v>
      </c>
      <c r="AY12" s="12">
        <f>PRICE($AH12,$L12,$C12/25,AY$2,$K12/0.25,4,3)/4</f>
        <v>24.999999999999996</v>
      </c>
      <c r="AZ12" s="12">
        <f>PRICE($AH12,$L12,$C12/25,AZ$2,$K12/0.25,4,3)/4</f>
        <v>24.911143174791185</v>
      </c>
      <c r="BA12" s="12">
        <f>PRICE($AH12,$L12,$C12/25,BA$2,$K12/0.25,4,3)/4</f>
        <v>24.822645004694362</v>
      </c>
      <c r="BB12" s="12">
        <f>PRICE($AH12,$L12,$C12/25,BB$2,$K12/0.25,4,3)/4</f>
        <v>24.73450393016511</v>
      </c>
      <c r="BC12" s="12">
        <f>PRICE($AH12,$L12,$C12/25,BC$2,$K12/0.25,4,3)/4</f>
        <v>24.646718398866717</v>
      </c>
      <c r="BE12" s="11">
        <f>PRICE($AH12,$L12-4*365,$C12/25,BE$2,($K12+1)/0.25,4,3)/4</f>
        <v>26.0002370060794</v>
      </c>
      <c r="BF12" s="11">
        <f>PRICE($AH12,$L12-4*365,$C12/25,BF$2,($K12+1)/0.25,4,3)/4</f>
        <v>26.00021895913544</v>
      </c>
      <c r="BG12" s="11">
        <f>PRICE($AH12,$L12-4*365,$C12/25,BG$2,($K12+1)/0.25,4,3)/4</f>
        <v>26.000200912216208</v>
      </c>
      <c r="BH12" s="11">
        <f>PRICE($AH12,$L12-4*365,$C12/25,BH$2,($K12+1)/0.25,4,3)/4</f>
        <v>26.00018286532169</v>
      </c>
      <c r="BI12" s="11">
        <f>PRICE($AH12,$L12-4*365,$C12/25,BI$2,($K12+1)/0.25,4,3)/4</f>
        <v>26.0001648184519</v>
      </c>
      <c r="BJ12" s="11">
        <f>PRICE($AH12,$L12-4*365,$C12/25,BJ$2,($K12+1)/0.25,4,3)/4</f>
        <v>26.000146771606826</v>
      </c>
      <c r="BK12" s="11">
        <f>PRICE($AH12,$L12-4*365,$C12/25,BK$2,($K12+1)/0.25,4,3)/4</f>
        <v>26.000128724786475</v>
      </c>
      <c r="BL12" s="11">
        <f>PRICE($AH12,$L12-4*365,$C12/25,BL$2,($K12+1)/0.25,4,3)/4</f>
        <v>26.000110677990843</v>
      </c>
      <c r="BM12" s="11">
        <f>PRICE($AH12,$L12-4*365,$C12/25,BM$2,($K12+1)/0.25,4,3)/4</f>
        <v>26.000092631219932</v>
      </c>
      <c r="BN12" s="11">
        <f>PRICE($AH12,$L12-4*365,$C12/25,BN$2,($K12+1)/0.25,4,3)/4</f>
        <v>26.000074584473744</v>
      </c>
      <c r="BO12" s="11">
        <f>PRICE($AH12,$L12-4*365,$C12/25,BO$2,($K12+1)/0.25,4,3)/4</f>
        <v>26.000056537752275</v>
      </c>
      <c r="BP12" s="11">
        <f>PRICE($AH12,$L12-4*365,$C12/25,BP$2,($K12+1)/0.25,4,3)/4</f>
        <v>26.000038491055527</v>
      </c>
      <c r="BQ12" s="11">
        <f>PRICE($AH12,$L12-4*365,$C12/25,BQ$2,($K12+1)/0.25,4,3)/4</f>
        <v>26.0000204443835</v>
      </c>
      <c r="BR12" s="11">
        <f>PRICE($AH12,$L12-4*365,$C12/25,BR$2,($K12+1)/0.25,4,3)/4</f>
        <v>26.000002397736193</v>
      </c>
      <c r="BS12" s="11">
        <f>PRICE($AH12,$L12-4*365,$C12/25,BS$2,($K12+1)/0.25,4,3)/4</f>
        <v>25.999984351113607</v>
      </c>
      <c r="BT12" s="11">
        <f>PRICE($AH12,$L12-4*365,$C12/25,BT$2,($K12+1)/0.25,4,3)/4</f>
        <v>25.99996630451574</v>
      </c>
      <c r="BU12" s="11">
        <f>PRICE($AH12,$L12-4*365,$C12/25,BU$2,($K12+1)/0.25,4,3)/4</f>
        <v>25.999948257942595</v>
      </c>
      <c r="BV12" s="11">
        <f>PRICE($AH12,$L12-4*365,$C12/25,BV$2,($K12+1)/0.25,4,3)/4</f>
        <v>25.999930211394172</v>
      </c>
      <c r="BW12" s="11">
        <f>PRICE($AH12,$L12-4*365,$C12/25,BW$2,($K12+1)/0.25,4,3)/4</f>
        <v>25.999912164870466</v>
      </c>
      <c r="BX12" s="11">
        <f>PRICE($AH12,$L12-4*365,$C12/25,BX$2,($K12+1)/0.25,4,3)/4</f>
        <v>25.999894118371483</v>
      </c>
      <c r="BY12" s="11">
        <f>PRICE($AH12,$L12-4*365,$C12/25,BY$2,($K12+1)/0.25,4,3)/4</f>
        <v>25.99987607189722</v>
      </c>
      <c r="CA12" s="17">
        <f t="shared" si="4"/>
        <v>26.0002370060794</v>
      </c>
      <c r="CB12" s="17">
        <f t="shared" si="5"/>
        <v>26.00021895913544</v>
      </c>
      <c r="CC12" s="17">
        <f t="shared" si="6"/>
        <v>26.000200912216208</v>
      </c>
      <c r="CD12" s="17">
        <f t="shared" si="7"/>
        <v>26.00018286532169</v>
      </c>
      <c r="CE12" s="17">
        <f t="shared" si="8"/>
        <v>26.0001648184519</v>
      </c>
      <c r="CF12" s="17">
        <f t="shared" si="9"/>
        <v>26.000146771606826</v>
      </c>
      <c r="CG12" s="17">
        <f t="shared" si="10"/>
        <v>25.908642607614055</v>
      </c>
      <c r="CH12" s="17">
        <f t="shared" si="11"/>
        <v>25.81611184520469</v>
      </c>
      <c r="CI12" s="17">
        <f t="shared" si="12"/>
        <v>25.723955737627143</v>
      </c>
      <c r="CJ12" s="17">
        <f t="shared" si="13"/>
        <v>25.632172651287984</v>
      </c>
      <c r="CK12" s="17">
        <f t="shared" si="14"/>
        <v>25.54076096016311</v>
      </c>
      <c r="CL12" s="17">
        <f t="shared" si="15"/>
        <v>25.449719045760475</v>
      </c>
      <c r="CM12" s="17">
        <f t="shared" si="16"/>
        <v>25.359045297083796</v>
      </c>
      <c r="CN12" s="17">
        <f t="shared" si="17"/>
        <v>25.268738110595276</v>
      </c>
      <c r="CO12" s="17">
        <f t="shared" si="18"/>
        <v>25.178795890179664</v>
      </c>
      <c r="CP12" s="17">
        <f t="shared" si="19"/>
        <v>25.089217047107738</v>
      </c>
      <c r="CQ12" s="17">
        <f t="shared" si="20"/>
        <v>24.999999999999996</v>
      </c>
      <c r="CR12" s="17">
        <f t="shared" si="21"/>
        <v>24.561403508771928</v>
      </c>
      <c r="CS12" s="17">
        <f t="shared" si="22"/>
        <v>24.137931034482758</v>
      </c>
      <c r="CT12" s="17">
        <f t="shared" si="23"/>
        <v>23.72881355932203</v>
      </c>
      <c r="CU12" s="17">
        <f t="shared" si="24"/>
        <v>23.333333333333332</v>
      </c>
      <c r="CW12" s="16">
        <f t="shared" si="25"/>
        <v>0.035534278385464635</v>
      </c>
      <c r="CX12" s="16">
        <f t="shared" si="26"/>
        <v>0.03553359633920783</v>
      </c>
      <c r="CY12" s="16">
        <f t="shared" si="27"/>
        <v>0.03553291429388539</v>
      </c>
      <c r="CZ12" s="16">
        <f t="shared" si="28"/>
        <v>0.035532232249496865</v>
      </c>
      <c r="DA12" s="16">
        <f t="shared" si="29"/>
        <v>0.03553155020604293</v>
      </c>
      <c r="DB12" s="16">
        <f t="shared" si="30"/>
        <v>0.03553086816352313</v>
      </c>
      <c r="DC12" s="16">
        <f t="shared" si="31"/>
        <v>0.03207266090756056</v>
      </c>
      <c r="DD12" s="16">
        <f t="shared" si="32"/>
        <v>0.028575655525498345</v>
      </c>
      <c r="DE12" s="16">
        <f t="shared" si="33"/>
        <v>0.02509280943413228</v>
      </c>
      <c r="DF12" s="16">
        <f t="shared" si="34"/>
        <v>0.021624060895237385</v>
      </c>
      <c r="DG12" s="16">
        <f t="shared" si="35"/>
        <v>0.018169348456655632</v>
      </c>
      <c r="DH12" s="16">
        <f t="shared" si="36"/>
        <v>0.014728610950887067</v>
      </c>
      <c r="DI12" s="16">
        <f t="shared" si="37"/>
        <v>0.011301787493718685</v>
      </c>
      <c r="DJ12" s="16">
        <f t="shared" si="38"/>
        <v>0.00788881748281467</v>
      </c>
      <c r="DK12" s="16">
        <f t="shared" si="39"/>
        <v>0.004489640596359035</v>
      </c>
      <c r="DL12" s="16">
        <f t="shared" si="40"/>
        <v>0.0011041967916756157</v>
      </c>
      <c r="DM12" s="16">
        <f t="shared" si="41"/>
        <v>-0.0022675736961453863</v>
      </c>
      <c r="DN12" s="16">
        <f t="shared" si="42"/>
        <v>-0.018843404808317255</v>
      </c>
      <c r="DO12" s="16">
        <f t="shared" si="43"/>
        <v>-0.03484765553731084</v>
      </c>
      <c r="DP12" s="16">
        <f t="shared" si="44"/>
        <v>-0.05030938929244033</v>
      </c>
      <c r="DQ12" s="16">
        <f t="shared" si="45"/>
        <v>-0.06525573192239875</v>
      </c>
    </row>
    <row r="13" spans="1:121" ht="12.75">
      <c r="A13" t="s">
        <v>40</v>
      </c>
      <c r="B13">
        <v>27</v>
      </c>
      <c r="C13">
        <v>1.35</v>
      </c>
      <c r="D13" s="1">
        <v>0.043699</v>
      </c>
      <c r="E13" s="2">
        <v>39163</v>
      </c>
      <c r="F13" s="1">
        <v>0.039875</v>
      </c>
      <c r="G13" t="s">
        <v>12</v>
      </c>
      <c r="H13" s="3">
        <v>177206</v>
      </c>
      <c r="I13">
        <v>3.05</v>
      </c>
      <c r="J13" t="s">
        <v>13</v>
      </c>
      <c r="K13">
        <v>25</v>
      </c>
      <c r="L13" s="2">
        <v>41760</v>
      </c>
      <c r="M13" s="6">
        <f t="shared" si="0"/>
        <v>33.75</v>
      </c>
      <c r="N13" s="6">
        <f t="shared" si="1"/>
        <v>32.926829268292686</v>
      </c>
      <c r="O13" s="6">
        <f t="shared" si="1"/>
        <v>32.142857142857146</v>
      </c>
      <c r="P13" s="6">
        <f t="shared" si="1"/>
        <v>31.39534883720931</v>
      </c>
      <c r="Q13" s="6">
        <f t="shared" si="1"/>
        <v>30.681818181818187</v>
      </c>
      <c r="R13" s="6">
        <f t="shared" si="1"/>
        <v>30.000000000000004</v>
      </c>
      <c r="S13" s="6">
        <f t="shared" si="1"/>
        <v>29.347826086956523</v>
      </c>
      <c r="T13" s="6">
        <f t="shared" si="1"/>
        <v>28.72340425531915</v>
      </c>
      <c r="U13" s="6">
        <f t="shared" si="1"/>
        <v>28.125</v>
      </c>
      <c r="V13" s="6">
        <f t="shared" si="1"/>
        <v>27.551020408163264</v>
      </c>
      <c r="W13" s="6">
        <f t="shared" si="1"/>
        <v>27</v>
      </c>
      <c r="X13" s="6">
        <f t="shared" si="1"/>
        <v>26.47058823529412</v>
      </c>
      <c r="Y13" s="6">
        <f t="shared" si="1"/>
        <v>25.961538461538463</v>
      </c>
      <c r="Z13" s="6">
        <f t="shared" si="1"/>
        <v>25.471698113207548</v>
      </c>
      <c r="AA13" s="6">
        <f t="shared" si="1"/>
        <v>25</v>
      </c>
      <c r="AB13" s="6">
        <f t="shared" si="1"/>
        <v>24.545454545454547</v>
      </c>
      <c r="AC13" s="6">
        <f t="shared" si="1"/>
        <v>24.10714285714286</v>
      </c>
      <c r="AD13" s="6">
        <f t="shared" si="1"/>
        <v>23.68421052631579</v>
      </c>
      <c r="AE13" s="6">
        <f t="shared" si="1"/>
        <v>23.27586206896552</v>
      </c>
      <c r="AF13" s="6">
        <f t="shared" si="1"/>
        <v>22.88135593220339</v>
      </c>
      <c r="AG13" s="6">
        <f t="shared" si="1"/>
        <v>22.500000000000004</v>
      </c>
      <c r="AH13" s="2">
        <v>39478</v>
      </c>
      <c r="AI13" s="12">
        <f>PRICE($AH13,$L13,$C13/25,AI$2,$K13/0.25,4,3)/4</f>
        <v>26.927207528303942</v>
      </c>
      <c r="AJ13" s="12">
        <f>PRICE($AH13,$L13,$C13/25,AJ$2,$K13/0.25,4,3)/4</f>
        <v>26.78403139115707</v>
      </c>
      <c r="AK13" s="12">
        <f>PRICE($AH13,$L13,$C13/25,AK$2,$K13/0.25,4,3)/4</f>
        <v>26.641726350886426</v>
      </c>
      <c r="AL13" s="12">
        <f>PRICE($AH13,$L13,$C13/25,AL$2,$K13/0.25,4,3)/4</f>
        <v>26.50028676056736</v>
      </c>
      <c r="AM13" s="12">
        <f>PRICE($AH13,$L13,$C13/25,AM$2,$K13/0.25,4,3)/4</f>
        <v>26.35970701163458</v>
      </c>
      <c r="AN13" s="12">
        <f>PRICE($AH13,$L13,$C13/25,AN$2,$K13/0.25,4,3)/4</f>
        <v>26.21998153360988</v>
      </c>
      <c r="AO13" s="12">
        <f>PRICE($AH13,$L13,$C13/25,AO$2,$K13/0.25,4,3)/4</f>
        <v>26.08110479383373</v>
      </c>
      <c r="AP13" s="12">
        <f>PRICE($AH13,$L13,$C13/25,AP$2,$K13/0.25,4,3)/4</f>
        <v>25.94307129719763</v>
      </c>
      <c r="AQ13" s="12">
        <f>PRICE($AH13,$L13,$C13/25,AQ$2,$K13/0.25,4,3)/4</f>
        <v>25.805875585878375</v>
      </c>
      <c r="AR13" s="12">
        <f>PRICE($AH13,$L13,$C13/25,AR$2,$K13/0.25,4,3)/4</f>
        <v>25.669512239075434</v>
      </c>
      <c r="AS13" s="12">
        <f>PRICE($AH13,$L13,$C13/25,AS$2,$K13/0.25,4,3)/4</f>
        <v>25.5339758727491</v>
      </c>
      <c r="AT13" s="12">
        <f>PRICE($AH13,$L13,$C13/25,AT$2,$K13/0.25,4,3)/4</f>
        <v>25.399261139360586</v>
      </c>
      <c r="AU13" s="12">
        <f>PRICE($AH13,$L13,$C13/25,AU$2,$K13/0.25,4,3)/4</f>
        <v>25.26536272761523</v>
      </c>
      <c r="AV13" s="12">
        <f>PRICE($AH13,$L13,$C13/25,AV$2,$K13/0.25,4,3)/4</f>
        <v>25.1322753622058</v>
      </c>
      <c r="AW13" s="12">
        <f>PRICE($AH13,$L13,$C13/25,AW$2,$K13/0.25,4,3)/4</f>
        <v>24.999993803559384</v>
      </c>
      <c r="AX13" s="12">
        <f>PRICE($AH13,$L13,$C13/25,AX$2,$K13/0.25,4,3)/4</f>
        <v>24.868512847585077</v>
      </c>
      <c r="AY13" s="12">
        <f>PRICE($AH13,$L13,$C13/25,AY$2,$K13/0.25,4,3)/4</f>
        <v>24.737827325423396</v>
      </c>
      <c r="AZ13" s="12">
        <f>PRICE($AH13,$L13,$C13/25,AZ$2,$K13/0.25,4,3)/4</f>
        <v>24.607932103198664</v>
      </c>
      <c r="BA13" s="12">
        <f>PRICE($AH13,$L13,$C13/25,BA$2,$K13/0.25,4,3)/4</f>
        <v>24.478822081772098</v>
      </c>
      <c r="BB13" s="12">
        <f>PRICE($AH13,$L13,$C13/25,BB$2,$K13/0.25,4,3)/4</f>
        <v>24.350492196496763</v>
      </c>
      <c r="BC13" s="12">
        <f>PRICE($AH13,$L13,$C13/25,BC$2,$K13/0.25,4,3)/4</f>
        <v>24.222937416975387</v>
      </c>
      <c r="BE13" s="11">
        <f>PRICE($AH13,$L13-4*365,$C13/25,BE$2,($K13+1)/0.25,4,3)/4</f>
        <v>26.664809455033865</v>
      </c>
      <c r="BF13" s="11">
        <f>PRICE($AH13,$L13-4*365,$C13/25,BF$2,($K13+1)/0.25,4,3)/4</f>
        <v>26.608304638138364</v>
      </c>
      <c r="BG13" s="11">
        <f>PRICE($AH13,$L13-4*365,$C13/25,BG$2,($K13+1)/0.25,4,3)/4</f>
        <v>26.551937289751866</v>
      </c>
      <c r="BH13" s="11">
        <f>PRICE($AH13,$L13-4*365,$C13/25,BH$2,($K13+1)/0.25,4,3)/4</f>
        <v>26.49570703897465</v>
      </c>
      <c r="BI13" s="11">
        <f>PRICE($AH13,$L13-4*365,$C13/25,BI$2,($K13+1)/0.25,4,3)/4</f>
        <v>26.439613516002268</v>
      </c>
      <c r="BJ13" s="11">
        <f>PRICE($AH13,$L13-4*365,$C13/25,BJ$2,($K13+1)/0.25,4,3)/4</f>
        <v>26.3836563521216</v>
      </c>
      <c r="BK13" s="11">
        <f>PRICE($AH13,$L13-4*365,$C13/25,BK$2,($K13+1)/0.25,4,3)/4</f>
        <v>26.327835179707765</v>
      </c>
      <c r="BL13" s="11">
        <f>PRICE($AH13,$L13-4*365,$C13/25,BL$2,($K13+1)/0.25,4,3)/4</f>
        <v>26.272149632220437</v>
      </c>
      <c r="BM13" s="11">
        <f>PRICE($AH13,$L13-4*365,$C13/25,BM$2,($K13+1)/0.25,4,3)/4</f>
        <v>26.216599344200265</v>
      </c>
      <c r="BN13" s="11">
        <f>PRICE($AH13,$L13-4*365,$C13/25,BN$2,($K13+1)/0.25,4,3)/4</f>
        <v>26.16118395126568</v>
      </c>
      <c r="BO13" s="11">
        <f>PRICE($AH13,$L13-4*365,$C13/25,BO$2,($K13+1)/0.25,4,3)/4</f>
        <v>26.10590309010931</v>
      </c>
      <c r="BP13" s="11">
        <f>PRICE($AH13,$L13-4*365,$C13/25,BP$2,($K13+1)/0.25,4,3)/4</f>
        <v>26.050756398494414</v>
      </c>
      <c r="BQ13" s="11">
        <f>PRICE($AH13,$L13-4*365,$C13/25,BQ$2,($K13+1)/0.25,4,3)/4</f>
        <v>25.99574351525177</v>
      </c>
      <c r="BR13" s="11">
        <f>PRICE($AH13,$L13-4*365,$C13/25,BR$2,($K13+1)/0.25,4,3)/4</f>
        <v>25.940864080275894</v>
      </c>
      <c r="BS13" s="11">
        <f>PRICE($AH13,$L13-4*365,$C13/25,BS$2,($K13+1)/0.25,4,3)/4</f>
        <v>25.88611773452198</v>
      </c>
      <c r="BT13" s="11">
        <f>PRICE($AH13,$L13-4*365,$C13/25,BT$2,($K13+1)/0.25,4,3)/4</f>
        <v>25.831504120002364</v>
      </c>
      <c r="BU13" s="11">
        <f>PRICE($AH13,$L13-4*365,$C13/25,BU$2,($K13+1)/0.25,4,3)/4</f>
        <v>25.777022879782987</v>
      </c>
      <c r="BV13" s="11">
        <f>PRICE($AH13,$L13-4*365,$C13/25,BV$2,($K13+1)/0.25,4,3)/4</f>
        <v>25.72267365798035</v>
      </c>
      <c r="BW13" s="11">
        <f>PRICE($AH13,$L13-4*365,$C13/25,BW$2,($K13+1)/0.25,4,3)/4</f>
        <v>25.66845609975798</v>
      </c>
      <c r="BX13" s="11">
        <f>PRICE($AH13,$L13-4*365,$C13/25,BX$2,($K13+1)/0.25,4,3)/4</f>
        <v>25.61436985132297</v>
      </c>
      <c r="BY13" s="11">
        <f>PRICE($AH13,$L13-4*365,$C13/25,BY$2,($K13+1)/0.25,4,3)/4</f>
        <v>25.560414559922986</v>
      </c>
      <c r="CA13" s="17">
        <f t="shared" si="4"/>
        <v>26.664809455033865</v>
      </c>
      <c r="CB13" s="17">
        <f t="shared" si="5"/>
        <v>26.608304638138364</v>
      </c>
      <c r="CC13" s="17">
        <f t="shared" si="6"/>
        <v>26.551937289751866</v>
      </c>
      <c r="CD13" s="17">
        <f t="shared" si="7"/>
        <v>26.49570703897465</v>
      </c>
      <c r="CE13" s="17">
        <f t="shared" si="8"/>
        <v>26.35970701163458</v>
      </c>
      <c r="CF13" s="17">
        <f t="shared" si="9"/>
        <v>26.21998153360988</v>
      </c>
      <c r="CG13" s="17">
        <f t="shared" si="10"/>
        <v>26.08110479383373</v>
      </c>
      <c r="CH13" s="17">
        <f t="shared" si="11"/>
        <v>25.94307129719763</v>
      </c>
      <c r="CI13" s="17">
        <f t="shared" si="12"/>
        <v>25.805875585878375</v>
      </c>
      <c r="CJ13" s="17">
        <f t="shared" si="13"/>
        <v>25.669512239075434</v>
      </c>
      <c r="CK13" s="17">
        <f t="shared" si="14"/>
        <v>25.5339758727491</v>
      </c>
      <c r="CL13" s="17">
        <f t="shared" si="15"/>
        <v>25.399261139360586</v>
      </c>
      <c r="CM13" s="17">
        <f t="shared" si="16"/>
        <v>25.26536272761523</v>
      </c>
      <c r="CN13" s="17">
        <f t="shared" si="17"/>
        <v>25.1322753622058</v>
      </c>
      <c r="CO13" s="17">
        <f t="shared" si="18"/>
        <v>24.999993803559384</v>
      </c>
      <c r="CP13" s="17">
        <f t="shared" si="19"/>
        <v>24.545454545454547</v>
      </c>
      <c r="CQ13" s="17">
        <f t="shared" si="20"/>
        <v>24.10714285714286</v>
      </c>
      <c r="CR13" s="17">
        <f t="shared" si="21"/>
        <v>23.68421052631579</v>
      </c>
      <c r="CS13" s="17">
        <f t="shared" si="22"/>
        <v>23.27586206896552</v>
      </c>
      <c r="CT13" s="17">
        <f t="shared" si="23"/>
        <v>22.88135593220339</v>
      </c>
      <c r="CU13" s="17">
        <f t="shared" si="24"/>
        <v>22.500000000000004</v>
      </c>
      <c r="CW13" s="16">
        <f t="shared" si="25"/>
        <v>0.03758553537162457</v>
      </c>
      <c r="CX13" s="16">
        <f t="shared" si="26"/>
        <v>0.03549276437549498</v>
      </c>
      <c r="CY13" s="16">
        <f t="shared" si="27"/>
        <v>0.03340508480562465</v>
      </c>
      <c r="CZ13" s="16">
        <f t="shared" si="28"/>
        <v>0.03132248292498718</v>
      </c>
      <c r="DA13" s="16">
        <f t="shared" si="29"/>
        <v>0.02628544487535489</v>
      </c>
      <c r="DB13" s="16">
        <f t="shared" si="30"/>
        <v>0.0211104271707363</v>
      </c>
      <c r="DC13" s="16">
        <f t="shared" si="31"/>
        <v>0.01596684421606409</v>
      </c>
      <c r="DD13" s="16">
        <f t="shared" si="32"/>
        <v>0.010854492488801215</v>
      </c>
      <c r="DE13" s="16">
        <f t="shared" si="33"/>
        <v>0.005773169847347326</v>
      </c>
      <c r="DF13" s="16">
        <f t="shared" si="34"/>
        <v>0.0007226755213123326</v>
      </c>
      <c r="DG13" s="16">
        <f t="shared" si="35"/>
        <v>-0.004297189898181397</v>
      </c>
      <c r="DH13" s="16">
        <f t="shared" si="36"/>
        <v>-0.009286624468126337</v>
      </c>
      <c r="DI13" s="16">
        <f t="shared" si="37"/>
        <v>-0.014245824903139526</v>
      </c>
      <c r="DJ13" s="16">
        <f t="shared" si="38"/>
        <v>-0.0191749865849703</v>
      </c>
      <c r="DK13" s="16">
        <f t="shared" si="39"/>
        <v>-0.024074303571874567</v>
      </c>
      <c r="DL13" s="16">
        <f t="shared" si="40"/>
        <v>-0.040909090909090784</v>
      </c>
      <c r="DM13" s="16">
        <f t="shared" si="41"/>
        <v>-0.05714285714285694</v>
      </c>
      <c r="DN13" s="16">
        <f t="shared" si="42"/>
        <v>-0.07280701754385954</v>
      </c>
      <c r="DO13" s="16">
        <f t="shared" si="43"/>
        <v>-0.08793103448275852</v>
      </c>
      <c r="DP13" s="16">
        <f t="shared" si="44"/>
        <v>-0.10254237288135581</v>
      </c>
      <c r="DQ13" s="16">
        <f t="shared" si="45"/>
        <v>-0.11666666666666647</v>
      </c>
    </row>
    <row r="14" spans="1:121" ht="12.75">
      <c r="A14" t="s">
        <v>39</v>
      </c>
      <c r="B14">
        <v>25.69</v>
      </c>
      <c r="C14">
        <v>1.2</v>
      </c>
      <c r="D14" s="1">
        <v>0.047947</v>
      </c>
      <c r="E14" s="2">
        <v>39163</v>
      </c>
      <c r="F14" s="1">
        <v>0.043818</v>
      </c>
      <c r="G14" t="s">
        <v>12</v>
      </c>
      <c r="H14" s="3">
        <v>353648</v>
      </c>
      <c r="I14">
        <v>6.11</v>
      </c>
      <c r="J14" t="s">
        <v>13</v>
      </c>
      <c r="K14">
        <v>25</v>
      </c>
      <c r="L14" s="2">
        <v>41728</v>
      </c>
      <c r="M14" s="6">
        <f t="shared" si="0"/>
        <v>30</v>
      </c>
      <c r="N14" s="6">
        <f t="shared" si="1"/>
        <v>29.268292682926827</v>
      </c>
      <c r="O14" s="6">
        <f t="shared" si="1"/>
        <v>28.57142857142857</v>
      </c>
      <c r="P14" s="6">
        <f t="shared" si="1"/>
        <v>27.906976744186046</v>
      </c>
      <c r="Q14" s="6">
        <f t="shared" si="1"/>
        <v>27.272727272727273</v>
      </c>
      <c r="R14" s="6">
        <f t="shared" si="1"/>
        <v>26.666666666666668</v>
      </c>
      <c r="S14" s="6">
        <f t="shared" si="1"/>
        <v>26.08695652173913</v>
      </c>
      <c r="T14" s="6">
        <f t="shared" si="1"/>
        <v>25.53191489361702</v>
      </c>
      <c r="U14" s="6">
        <f t="shared" si="1"/>
        <v>25</v>
      </c>
      <c r="V14" s="6">
        <f t="shared" si="1"/>
        <v>24.489795918367346</v>
      </c>
      <c r="W14" s="6">
        <f t="shared" si="1"/>
        <v>23.999999999999996</v>
      </c>
      <c r="X14" s="6">
        <f t="shared" si="1"/>
        <v>23.529411764705884</v>
      </c>
      <c r="Y14" s="6">
        <f t="shared" si="1"/>
        <v>23.076923076923077</v>
      </c>
      <c r="Z14" s="6">
        <f t="shared" si="1"/>
        <v>22.641509433962263</v>
      </c>
      <c r="AA14" s="6">
        <f t="shared" si="1"/>
        <v>22.222222222222218</v>
      </c>
      <c r="AB14" s="6">
        <f t="shared" si="1"/>
        <v>21.818181818181817</v>
      </c>
      <c r="AC14" s="6">
        <f t="shared" si="1"/>
        <v>21.42857142857143</v>
      </c>
      <c r="AD14" s="6">
        <f t="shared" si="1"/>
        <v>21.052631578947366</v>
      </c>
      <c r="AE14" s="6">
        <f t="shared" si="1"/>
        <v>20.689655172413794</v>
      </c>
      <c r="AF14" s="6">
        <f t="shared" si="1"/>
        <v>20.338983050847457</v>
      </c>
      <c r="AG14" s="6">
        <f t="shared" si="1"/>
        <v>20</v>
      </c>
      <c r="AH14" s="2">
        <v>39478</v>
      </c>
      <c r="AI14" s="12">
        <f>PRICE($AH14,$L14,$C14/25,AI$2,$K14/0.25,4,3)/4</f>
        <v>26.087189587664152</v>
      </c>
      <c r="AJ14" s="12">
        <f>PRICE($AH14,$L14,$C14/25,AJ$2,$K14/0.25,4,3)/4</f>
        <v>25.948343840217813</v>
      </c>
      <c r="AK14" s="12">
        <f>PRICE($AH14,$L14,$C14/25,AK$2,$K14/0.25,4,3)/4</f>
        <v>25.810336232287685</v>
      </c>
      <c r="AL14" s="12">
        <f>PRICE($AH14,$L14,$C14/25,AL$2,$K14/0.25,4,3)/4</f>
        <v>25.673161384998384</v>
      </c>
      <c r="AM14" s="12">
        <f>PRICE($AH14,$L14,$C14/25,AM$2,$K14/0.25,4,3)/4</f>
        <v>25.5368139556216</v>
      </c>
      <c r="AN14" s="12">
        <f>PRICE($AH14,$L14,$C14/25,AN$2,$K14/0.25,4,3)/4</f>
        <v>25.401288637322256</v>
      </c>
      <c r="AO14" s="12">
        <f>PRICE($AH14,$L14,$C14/25,AO$2,$K14/0.25,4,3)/4</f>
        <v>25.266580158908383</v>
      </c>
      <c r="AP14" s="12">
        <f>PRICE($AH14,$L14,$C14/25,AP$2,$K14/0.25,4,3)/4</f>
        <v>25.132683284581542</v>
      </c>
      <c r="AQ14" s="12">
        <f>PRICE($AH14,$L14,$C14/25,AQ$2,$K14/0.25,4,3)/4</f>
        <v>24.99959281368916</v>
      </c>
      <c r="AR14" s="12">
        <f>PRICE($AH14,$L14,$C14/25,AR$2,$K14/0.25,4,3)/4</f>
        <v>24.86730358047959</v>
      </c>
      <c r="AS14" s="12">
        <f>PRICE($AH14,$L14,$C14/25,AS$2,$K14/0.25,4,3)/4</f>
        <v>24.73581045385802</v>
      </c>
      <c r="AT14" s="12">
        <f>PRICE($AH14,$L14,$C14/25,AT$2,$K14/0.25,4,3)/4</f>
        <v>24.605108337144046</v>
      </c>
      <c r="AU14" s="12">
        <f>PRICE($AH14,$L14,$C14/25,AU$2,$K14/0.25,4,3)/4</f>
        <v>24.47519216783224</v>
      </c>
      <c r="AV14" s="12">
        <f>PRICE($AH14,$L14,$C14/25,AV$2,$K14/0.25,4,3)/4</f>
        <v>24.34605691735269</v>
      </c>
      <c r="AW14" s="12">
        <f>PRICE($AH14,$L14,$C14/25,AW$2,$K14/0.25,4,3)/4</f>
        <v>24.217697590834973</v>
      </c>
      <c r="AX14" s="12">
        <f>PRICE($AH14,$L14,$C14/25,AX$2,$K14/0.25,4,3)/4</f>
        <v>24.09010922687273</v>
      </c>
      <c r="AY14" s="12">
        <f>PRICE($AH14,$L14,$C14/25,AY$2,$K14/0.25,4,3)/4</f>
        <v>23.96328689728994</v>
      </c>
      <c r="AZ14" s="12">
        <f>PRICE($AH14,$L14,$C14/25,AZ$2,$K14/0.25,4,3)/4</f>
        <v>23.837225706909887</v>
      </c>
      <c r="BA14" s="12">
        <f>PRICE($AH14,$L14,$C14/25,BA$2,$K14/0.25,4,3)/4</f>
        <v>23.71192079332479</v>
      </c>
      <c r="BB14" s="12">
        <f>PRICE($AH14,$L14,$C14/25,BB$2,$K14/0.25,4,3)/4</f>
        <v>23.587367326667124</v>
      </c>
      <c r="BC14" s="12">
        <f>PRICE($AH14,$L14,$C14/25,BC$2,$K14/0.25,4,3)/4</f>
        <v>23.463560509383655</v>
      </c>
      <c r="BE14" s="11">
        <f>PRICE($AH14,$L14-4*365,$C14/25,BE$2,($K14+1)/0.25,4,3)/4</f>
        <v>26.32992187702927</v>
      </c>
      <c r="BF14" s="11">
        <f>PRICE($AH14,$L14-4*365,$C14/25,BF$2,($K14+1)/0.25,4,3)/4</f>
        <v>26.275920678804315</v>
      </c>
      <c r="BG14" s="11">
        <f>PRICE($AH14,$L14-4*365,$C14/25,BG$2,($K14+1)/0.25,4,3)/4</f>
        <v>26.222046526606317</v>
      </c>
      <c r="BH14" s="11">
        <f>PRICE($AH14,$L14-4*365,$C14/25,BH$2,($K14+1)/0.25,4,3)/4</f>
        <v>26.168299088226405</v>
      </c>
      <c r="BI14" s="11">
        <f>PRICE($AH14,$L14-4*365,$C14/25,BI$2,($K14+1)/0.25,4,3)/4</f>
        <v>26.11467803240866</v>
      </c>
      <c r="BJ14" s="11">
        <f>PRICE($AH14,$L14-4*365,$C14/25,BJ$2,($K14+1)/0.25,4,3)/4</f>
        <v>26.061183028846724</v>
      </c>
      <c r="BK14" s="11">
        <f>PRICE($AH14,$L14-4*365,$C14/25,BK$2,($K14+1)/0.25,4,3)/4</f>
        <v>26.00781374818121</v>
      </c>
      <c r="BL14" s="11">
        <f>PRICE($AH14,$L14-4*365,$C14/25,BL$2,($K14+1)/0.25,4,3)/4</f>
        <v>25.954569861996585</v>
      </c>
      <c r="BM14" s="11">
        <f>PRICE($AH14,$L14-4*365,$C14/25,BM$2,($K14+1)/0.25,4,3)/4</f>
        <v>25.90145104281809</v>
      </c>
      <c r="BN14" s="11">
        <f>PRICE($AH14,$L14-4*365,$C14/25,BN$2,($K14+1)/0.25,4,3)/4</f>
        <v>25.8484569641091</v>
      </c>
      <c r="BO14" s="11">
        <f>PRICE($AH14,$L14-4*365,$C14/25,BO$2,($K14+1)/0.25,4,3)/4</f>
        <v>25.795587300268068</v>
      </c>
      <c r="BP14" s="11">
        <f>PRICE($AH14,$L14-4*365,$C14/25,BP$2,($K14+1)/0.25,4,3)/4</f>
        <v>25.742841726625443</v>
      </c>
      <c r="BQ14" s="11">
        <f>PRICE($AH14,$L14-4*365,$C14/25,BQ$2,($K14+1)/0.25,4,3)/4</f>
        <v>25.69021991944114</v>
      </c>
      <c r="BR14" s="11">
        <f>PRICE($AH14,$L14-4*365,$C14/25,BR$2,($K14+1)/0.25,4,3)/4</f>
        <v>25.637721555901237</v>
      </c>
      <c r="BS14" s="11">
        <f>PRICE($AH14,$L14-4*365,$C14/25,BS$2,($K14+1)/0.25,4,3)/4</f>
        <v>25.585346314115444</v>
      </c>
      <c r="BT14" s="11">
        <f>PRICE($AH14,$L14-4*365,$C14/25,BT$2,($K14+1)/0.25,4,3)/4</f>
        <v>25.533093873114083</v>
      </c>
      <c r="BU14" s="11">
        <f>PRICE($AH14,$L14-4*365,$C14/25,BU$2,($K14+1)/0.25,4,3)/4</f>
        <v>25.48096391284508</v>
      </c>
      <c r="BV14" s="11">
        <f>PRICE($AH14,$L14-4*365,$C14/25,BV$2,($K14+1)/0.25,4,3)/4</f>
        <v>25.4289561141714</v>
      </c>
      <c r="BW14" s="11">
        <f>PRICE($AH14,$L14-4*365,$C14/25,BW$2,($K14+1)/0.25,4,3)/4</f>
        <v>25.377070158868058</v>
      </c>
      <c r="BX14" s="11">
        <f>PRICE($AH14,$L14-4*365,$C14/25,BX$2,($K14+1)/0.25,4,3)/4</f>
        <v>25.325305729619163</v>
      </c>
      <c r="BY14" s="11">
        <f>PRICE($AH14,$L14-4*365,$C14/25,BY$2,($K14+1)/0.25,4,3)/4</f>
        <v>25.27366251001539</v>
      </c>
      <c r="CA14" s="17">
        <f t="shared" si="4"/>
        <v>26.087189587664152</v>
      </c>
      <c r="CB14" s="17">
        <f t="shared" si="5"/>
        <v>25.948343840217813</v>
      </c>
      <c r="CC14" s="17">
        <f t="shared" si="6"/>
        <v>25.810336232287685</v>
      </c>
      <c r="CD14" s="17">
        <f t="shared" si="7"/>
        <v>25.673161384998384</v>
      </c>
      <c r="CE14" s="17">
        <f t="shared" si="8"/>
        <v>25.5368139556216</v>
      </c>
      <c r="CF14" s="17">
        <f t="shared" si="9"/>
        <v>25.401288637322256</v>
      </c>
      <c r="CG14" s="17">
        <f t="shared" si="10"/>
        <v>25.266580158908383</v>
      </c>
      <c r="CH14" s="17">
        <f t="shared" si="11"/>
        <v>25.132683284581542</v>
      </c>
      <c r="CI14" s="17">
        <f t="shared" si="12"/>
        <v>24.99959281368916</v>
      </c>
      <c r="CJ14" s="17">
        <f t="shared" si="13"/>
        <v>24.489795918367346</v>
      </c>
      <c r="CK14" s="17">
        <f t="shared" si="14"/>
        <v>23.999999999999996</v>
      </c>
      <c r="CL14" s="17">
        <f t="shared" si="15"/>
        <v>23.529411764705884</v>
      </c>
      <c r="CM14" s="17">
        <f t="shared" si="16"/>
        <v>23.076923076923077</v>
      </c>
      <c r="CN14" s="17">
        <f t="shared" si="17"/>
        <v>22.641509433962263</v>
      </c>
      <c r="CO14" s="17">
        <f t="shared" si="18"/>
        <v>22.222222222222218</v>
      </c>
      <c r="CP14" s="17">
        <f t="shared" si="19"/>
        <v>21.818181818181817</v>
      </c>
      <c r="CQ14" s="17">
        <f t="shared" si="20"/>
        <v>21.42857142857143</v>
      </c>
      <c r="CR14" s="17">
        <f t="shared" si="21"/>
        <v>21.052631578947366</v>
      </c>
      <c r="CS14" s="17">
        <f t="shared" si="22"/>
        <v>20.689655172413794</v>
      </c>
      <c r="CT14" s="17">
        <f t="shared" si="23"/>
        <v>20.338983050847457</v>
      </c>
      <c r="CU14" s="17">
        <f t="shared" si="24"/>
        <v>20</v>
      </c>
      <c r="CW14" s="16">
        <f t="shared" si="25"/>
        <v>0.06217164607489889</v>
      </c>
      <c r="CX14" s="16">
        <f t="shared" si="26"/>
        <v>0.05676698482747411</v>
      </c>
      <c r="CY14" s="16">
        <f t="shared" si="27"/>
        <v>0.05139494870718897</v>
      </c>
      <c r="CZ14" s="16">
        <f t="shared" si="28"/>
        <v>0.04605532833781156</v>
      </c>
      <c r="DA14" s="16">
        <f t="shared" si="29"/>
        <v>0.04074791575015957</v>
      </c>
      <c r="DB14" s="16">
        <f t="shared" si="30"/>
        <v>0.03547250437221705</v>
      </c>
      <c r="DC14" s="16">
        <f t="shared" si="31"/>
        <v>0.030228889019399796</v>
      </c>
      <c r="DD14" s="16">
        <f t="shared" si="32"/>
        <v>0.02501686588483998</v>
      </c>
      <c r="DE14" s="16">
        <f t="shared" si="33"/>
        <v>0.0198362325297452</v>
      </c>
      <c r="DF14" s="16">
        <f t="shared" si="34"/>
        <v>-7.944010613325503E-06</v>
      </c>
      <c r="DG14" s="16">
        <f t="shared" si="35"/>
        <v>-0.019073569482289</v>
      </c>
      <c r="DH14" s="16">
        <f t="shared" si="36"/>
        <v>-0.03739152336683993</v>
      </c>
      <c r="DI14" s="16">
        <f t="shared" si="37"/>
        <v>-0.055004940563523785</v>
      </c>
      <c r="DJ14" s="16">
        <f t="shared" si="38"/>
        <v>-0.0719537005075025</v>
      </c>
      <c r="DK14" s="16">
        <f t="shared" si="39"/>
        <v>-0.08827472860170427</v>
      </c>
      <c r="DL14" s="16">
        <f t="shared" si="40"/>
        <v>-0.10400226476520769</v>
      </c>
      <c r="DM14" s="16">
        <f t="shared" si="41"/>
        <v>-0.11916810320858584</v>
      </c>
      <c r="DN14" s="16">
        <f t="shared" si="42"/>
        <v>-0.13380180696974053</v>
      </c>
      <c r="DO14" s="16">
        <f t="shared" si="43"/>
        <v>-0.14793090025637246</v>
      </c>
      <c r="DP14" s="16">
        <f t="shared" si="44"/>
        <v>-0.16158104122820338</v>
      </c>
      <c r="DQ14" s="16">
        <f t="shared" si="45"/>
        <v>-0.17477617750097318</v>
      </c>
    </row>
    <row r="15" spans="1:121" ht="12.75">
      <c r="A15" t="s">
        <v>41</v>
      </c>
      <c r="B15">
        <v>25.34</v>
      </c>
      <c r="C15">
        <v>1.175</v>
      </c>
      <c r="D15" s="1">
        <v>0.048085</v>
      </c>
      <c r="E15" s="2">
        <v>39163</v>
      </c>
      <c r="F15" s="1">
        <v>0.045467</v>
      </c>
      <c r="G15" t="s">
        <v>12</v>
      </c>
      <c r="H15" s="3">
        <v>1710112</v>
      </c>
      <c r="I15">
        <v>7.37</v>
      </c>
      <c r="J15" t="s">
        <v>13</v>
      </c>
      <c r="K15">
        <v>25</v>
      </c>
      <c r="L15" s="2">
        <v>42400</v>
      </c>
      <c r="M15" s="6">
        <f t="shared" si="0"/>
        <v>29.375</v>
      </c>
      <c r="N15" s="6">
        <f t="shared" si="1"/>
        <v>28.658536585365855</v>
      </c>
      <c r="O15" s="6">
        <f t="shared" si="1"/>
        <v>27.976190476190474</v>
      </c>
      <c r="P15" s="6">
        <f t="shared" si="1"/>
        <v>27.32558139534884</v>
      </c>
      <c r="Q15" s="6">
        <f t="shared" si="1"/>
        <v>26.704545454545457</v>
      </c>
      <c r="R15" s="6">
        <f t="shared" si="1"/>
        <v>26.111111111111114</v>
      </c>
      <c r="S15" s="6">
        <f t="shared" si="1"/>
        <v>25.543478260869566</v>
      </c>
      <c r="T15" s="6">
        <f t="shared" si="1"/>
        <v>25</v>
      </c>
      <c r="U15" s="6">
        <f t="shared" si="1"/>
        <v>24.479166666666668</v>
      </c>
      <c r="V15" s="6">
        <f t="shared" si="1"/>
        <v>23.979591836734695</v>
      </c>
      <c r="W15" s="6">
        <f t="shared" si="1"/>
        <v>23.5</v>
      </c>
      <c r="X15" s="6">
        <f t="shared" si="1"/>
        <v>23.039215686274513</v>
      </c>
      <c r="Y15" s="6">
        <f t="shared" si="1"/>
        <v>22.596153846153847</v>
      </c>
      <c r="Z15" s="6">
        <f t="shared" si="1"/>
        <v>22.169811320754718</v>
      </c>
      <c r="AA15" s="6">
        <f t="shared" si="1"/>
        <v>21.759259259259256</v>
      </c>
      <c r="AB15" s="6">
        <f t="shared" si="1"/>
        <v>21.363636363636363</v>
      </c>
      <c r="AC15" s="6">
        <f aca="true" t="shared" si="46" ref="AC15:AG45">$C15/AC$2</f>
        <v>20.98214285714286</v>
      </c>
      <c r="AD15" s="6">
        <f t="shared" si="46"/>
        <v>20.614035087719298</v>
      </c>
      <c r="AE15" s="6">
        <f t="shared" si="46"/>
        <v>20.258620689655174</v>
      </c>
      <c r="AF15" s="6">
        <f t="shared" si="46"/>
        <v>19.915254237288135</v>
      </c>
      <c r="AG15" s="6">
        <f t="shared" si="46"/>
        <v>19.583333333333336</v>
      </c>
      <c r="AH15" s="2">
        <v>39478</v>
      </c>
      <c r="AI15" s="12">
        <f>PRICE($AH15,$L15,$C15/25,AI$2,$K15/0.25,4,3)/4</f>
        <v>26.19304453943861</v>
      </c>
      <c r="AJ15" s="12">
        <f>PRICE($AH15,$L15,$C15/25,AJ$2,$K15/0.25,4,3)/4</f>
        <v>26.01865825755502</v>
      </c>
      <c r="AK15" s="12">
        <f>PRICE($AH15,$L15,$C15/25,AK$2,$K15/0.25,4,3)/4</f>
        <v>25.845607015431376</v>
      </c>
      <c r="AL15" s="12">
        <f>PRICE($AH15,$L15,$C15/25,AL$2,$K15/0.25,4,3)/4</f>
        <v>25.673879967437294</v>
      </c>
      <c r="AM15" s="12">
        <f>PRICE($AH15,$L15,$C15/25,AM$2,$K15/0.25,4,3)/4</f>
        <v>25.50346635973365</v>
      </c>
      <c r="AN15" s="12">
        <f>PRICE($AH15,$L15,$C15/25,AN$2,$K15/0.25,4,3)/4</f>
        <v>25.334355529467523</v>
      </c>
      <c r="AO15" s="12">
        <f>PRICE($AH15,$L15,$C15/25,AO$2,$K15/0.25,4,3)/4</f>
        <v>25.166536903976734</v>
      </c>
      <c r="AP15" s="12">
        <f>PRICE($AH15,$L15,$C15/25,AP$2,$K15/0.25,4,3)/4</f>
        <v>25.00000000000005</v>
      </c>
      <c r="AQ15" s="12">
        <f>PRICE($AH15,$L15,$C15/25,AQ$2,$K15/0.25,4,3)/4</f>
        <v>24.834734422894503</v>
      </c>
      <c r="AR15" s="12">
        <f>PRICE($AH15,$L15,$C15/25,AR$2,$K15/0.25,4,3)/4</f>
        <v>24.670729865861134</v>
      </c>
      <c r="AS15" s="12">
        <f>PRICE($AH15,$L15,$C15/25,AS$2,$K15/0.25,4,3)/4</f>
        <v>24.507976109176354</v>
      </c>
      <c r="AT15" s="12">
        <f>PRICE($AH15,$L15,$C15/25,AT$2,$K15/0.25,4,3)/4</f>
        <v>24.346463019430274</v>
      </c>
      <c r="AU15" s="12">
        <f>PRICE($AH15,$L15,$C15/25,AU$2,$K15/0.25,4,3)/4</f>
        <v>24.18618054877334</v>
      </c>
      <c r="AV15" s="12">
        <f>PRICE($AH15,$L15,$C15/25,AV$2,$K15/0.25,4,3)/4</f>
        <v>24.02711873416759</v>
      </c>
      <c r="AW15" s="12">
        <f>PRICE($AH15,$L15,$C15/25,AW$2,$K15/0.25,4,3)/4</f>
        <v>23.869267696646812</v>
      </c>
      <c r="AX15" s="12">
        <f>PRICE($AH15,$L15,$C15/25,AX$2,$K15/0.25,4,3)/4</f>
        <v>23.712617640581943</v>
      </c>
      <c r="AY15" s="12">
        <f>PRICE($AH15,$L15,$C15/25,AY$2,$K15/0.25,4,3)/4</f>
        <v>23.557158852953084</v>
      </c>
      <c r="AZ15" s="12">
        <f>PRICE($AH15,$L15,$C15/25,AZ$2,$K15/0.25,4,3)/4</f>
        <v>23.402881702629337</v>
      </c>
      <c r="BA15" s="12">
        <f>PRICE($AH15,$L15,$C15/25,BA$2,$K15/0.25,4,3)/4</f>
        <v>23.249776639653835</v>
      </c>
      <c r="BB15" s="12">
        <f>PRICE($AH15,$L15,$C15/25,BB$2,$K15/0.25,4,3)/4</f>
        <v>23.097834194535285</v>
      </c>
      <c r="BC15" s="12">
        <f>PRICE($AH15,$L15,$C15/25,BC$2,$K15/0.25,4,3)/4</f>
        <v>22.94704497754718</v>
      </c>
      <c r="BE15" s="11">
        <f>PRICE($AH15,$L15-4*365,$C15/25,BE$2,($K15+1)/0.25,4,3)/4</f>
        <v>26.496802704468276</v>
      </c>
      <c r="BF15" s="11">
        <f>PRICE($AH15,$L15-4*365,$C15/25,BF$2,($K15+1)/0.25,4,3)/4</f>
        <v>26.40029942381253</v>
      </c>
      <c r="BG15" s="11">
        <f>PRICE($AH15,$L15-4*365,$C15/25,BG$2,($K15+1)/0.25,4,3)/4</f>
        <v>26.30419006952913</v>
      </c>
      <c r="BH15" s="11">
        <f>PRICE($AH15,$L15-4*365,$C15/25,BH$2,($K15+1)/0.25,4,3)/4</f>
        <v>26.20847291547729</v>
      </c>
      <c r="BI15" s="11">
        <f>PRICE($AH15,$L15-4*365,$C15/25,BI$2,($K15+1)/0.25,4,3)/4</f>
        <v>26.1131462435438</v>
      </c>
      <c r="BJ15" s="11">
        <f>PRICE($AH15,$L15-4*365,$C15/25,BJ$2,($K15+1)/0.25,4,3)/4</f>
        <v>26.01820834360297</v>
      </c>
      <c r="BK15" s="11">
        <f>PRICE($AH15,$L15-4*365,$C15/25,BK$2,($K15+1)/0.25,4,3)/4</f>
        <v>25.923657513478027</v>
      </c>
      <c r="BL15" s="11">
        <f>PRICE($AH15,$L15-4*365,$C15/25,BL$2,($K15+1)/0.25,4,3)/4</f>
        <v>25.829492058901838</v>
      </c>
      <c r="BM15" s="11">
        <f>PRICE($AH15,$L15-4*365,$C15/25,BM$2,($K15+1)/0.25,4,3)/4</f>
        <v>25.735710293477926</v>
      </c>
      <c r="BN15" s="11">
        <f>PRICE($AH15,$L15-4*365,$C15/25,BN$2,($K15+1)/0.25,4,3)/4</f>
        <v>25.642310538642327</v>
      </c>
      <c r="BO15" s="11">
        <f>PRICE($AH15,$L15-4*365,$C15/25,BO$2,($K15+1)/0.25,4,3)/4</f>
        <v>25.54929112362499</v>
      </c>
      <c r="BP15" s="11">
        <f>PRICE($AH15,$L15-4*365,$C15/25,BP$2,($K15+1)/0.25,4,3)/4</f>
        <v>25.456650385411308</v>
      </c>
      <c r="BQ15" s="11">
        <f>PRICE($AH15,$L15-4*365,$C15/25,BQ$2,($K15+1)/0.25,4,3)/4</f>
        <v>25.3643866687047</v>
      </c>
      <c r="BR15" s="11">
        <f>PRICE($AH15,$L15-4*365,$C15/25,BR$2,($K15+1)/0.25,4,3)/4</f>
        <v>25.272498325888186</v>
      </c>
      <c r="BS15" s="11">
        <f>PRICE($AH15,$L15-4*365,$C15/25,BS$2,($K15+1)/0.25,4,3)/4</f>
        <v>25.180983716987306</v>
      </c>
      <c r="BT15" s="11">
        <f>PRICE($AH15,$L15-4*365,$C15/25,BT$2,($K15+1)/0.25,4,3)/4</f>
        <v>25.089841209632507</v>
      </c>
      <c r="BU15" s="11">
        <f>PRICE($AH15,$L15-4*365,$C15/25,BU$2,($K15+1)/0.25,4,3)/4</f>
        <v>24.99906917902165</v>
      </c>
      <c r="BV15" s="11">
        <f>PRICE($AH15,$L15-4*365,$C15/25,BV$2,($K15+1)/0.25,4,3)/4</f>
        <v>24.908666007883465</v>
      </c>
      <c r="BW15" s="11">
        <f>PRICE($AH15,$L15-4*365,$C15/25,BW$2,($K15+1)/0.25,4,3)/4</f>
        <v>24.818630086440514</v>
      </c>
      <c r="BX15" s="11">
        <f>PRICE($AH15,$L15-4*365,$C15/25,BX$2,($K15+1)/0.25,4,3)/4</f>
        <v>24.728959812372242</v>
      </c>
      <c r="BY15" s="11">
        <f>PRICE($AH15,$L15-4*365,$C15/25,BY$2,($K15+1)/0.25,4,3)/4</f>
        <v>24.639653590779123</v>
      </c>
      <c r="CA15" s="17">
        <f t="shared" si="4"/>
        <v>26.19304453943861</v>
      </c>
      <c r="CB15" s="17">
        <f t="shared" si="5"/>
        <v>26.01865825755502</v>
      </c>
      <c r="CC15" s="17">
        <f t="shared" si="6"/>
        <v>25.845607015431376</v>
      </c>
      <c r="CD15" s="17">
        <f t="shared" si="7"/>
        <v>25.673879967437294</v>
      </c>
      <c r="CE15" s="17">
        <f t="shared" si="8"/>
        <v>25.50346635973365</v>
      </c>
      <c r="CF15" s="17">
        <f t="shared" si="9"/>
        <v>25.334355529467523</v>
      </c>
      <c r="CG15" s="17">
        <f t="shared" si="10"/>
        <v>25.166536903976734</v>
      </c>
      <c r="CH15" s="17">
        <f t="shared" si="11"/>
        <v>25</v>
      </c>
      <c r="CI15" s="17">
        <f t="shared" si="12"/>
        <v>24.479166666666668</v>
      </c>
      <c r="CJ15" s="17">
        <f t="shared" si="13"/>
        <v>23.979591836734695</v>
      </c>
      <c r="CK15" s="17">
        <f t="shared" si="14"/>
        <v>23.5</v>
      </c>
      <c r="CL15" s="17">
        <f t="shared" si="15"/>
        <v>23.039215686274513</v>
      </c>
      <c r="CM15" s="17">
        <f t="shared" si="16"/>
        <v>22.596153846153847</v>
      </c>
      <c r="CN15" s="17">
        <f t="shared" si="17"/>
        <v>22.169811320754718</v>
      </c>
      <c r="CO15" s="17">
        <f t="shared" si="18"/>
        <v>21.759259259259256</v>
      </c>
      <c r="CP15" s="17">
        <f t="shared" si="19"/>
        <v>21.363636363636363</v>
      </c>
      <c r="CQ15" s="17">
        <f t="shared" si="20"/>
        <v>20.98214285714286</v>
      </c>
      <c r="CR15" s="17">
        <f t="shared" si="21"/>
        <v>20.614035087719298</v>
      </c>
      <c r="CS15" s="17">
        <f t="shared" si="22"/>
        <v>20.258620689655174</v>
      </c>
      <c r="CT15" s="17">
        <f t="shared" si="23"/>
        <v>19.915254237288135</v>
      </c>
      <c r="CU15" s="17">
        <f t="shared" si="24"/>
        <v>19.583333333333336</v>
      </c>
      <c r="CW15" s="16">
        <f t="shared" si="25"/>
        <v>0.08003332831249454</v>
      </c>
      <c r="CX15" s="16">
        <f t="shared" si="26"/>
        <v>0.07315147030603875</v>
      </c>
      <c r="CY15" s="16">
        <f t="shared" si="27"/>
        <v>0.06632229737298245</v>
      </c>
      <c r="CZ15" s="16">
        <f t="shared" si="28"/>
        <v>0.05954538150896971</v>
      </c>
      <c r="DA15" s="16">
        <f t="shared" si="29"/>
        <v>0.0528202983320305</v>
      </c>
      <c r="DB15" s="16">
        <f t="shared" si="30"/>
        <v>0.04614662705080996</v>
      </c>
      <c r="DC15" s="16">
        <f t="shared" si="31"/>
        <v>0.039523950433178134</v>
      </c>
      <c r="DD15" s="16">
        <f t="shared" si="32"/>
        <v>0.03295185477505913</v>
      </c>
      <c r="DE15" s="16">
        <f t="shared" si="33"/>
        <v>0.012398053143909626</v>
      </c>
      <c r="DF15" s="16">
        <f t="shared" si="34"/>
        <v>-0.007316817808417642</v>
      </c>
      <c r="DG15" s="16">
        <f t="shared" si="35"/>
        <v>-0.026243093922651894</v>
      </c>
      <c r="DH15" s="16">
        <f t="shared" si="36"/>
        <v>-0.04442716313044537</v>
      </c>
      <c r="DI15" s="16">
        <f t="shared" si="37"/>
        <v>-0.061911845061016324</v>
      </c>
      <c r="DJ15" s="16">
        <f t="shared" si="38"/>
        <v>-0.0787367276734523</v>
      </c>
      <c r="DK15" s="16">
        <f t="shared" si="39"/>
        <v>-0.09493846648542792</v>
      </c>
      <c r="DL15" s="16">
        <f t="shared" si="40"/>
        <v>-0.11055105115878594</v>
      </c>
      <c r="DM15" s="16">
        <f t="shared" si="41"/>
        <v>-0.12560604352238114</v>
      </c>
      <c r="DN15" s="16">
        <f t="shared" si="42"/>
        <v>-0.1401327905398856</v>
      </c>
      <c r="DO15" s="16">
        <f t="shared" si="43"/>
        <v>-0.15415861524644137</v>
      </c>
      <c r="DP15" s="16">
        <f t="shared" si="44"/>
        <v>-0.16770898826802938</v>
      </c>
      <c r="DQ15" s="16">
        <f t="shared" si="45"/>
        <v>-0.18080768218889753</v>
      </c>
    </row>
    <row r="16" spans="1:121" ht="12.75">
      <c r="A16" t="s">
        <v>26</v>
      </c>
      <c r="B16">
        <v>27.31</v>
      </c>
      <c r="C16">
        <v>1.375</v>
      </c>
      <c r="D16" s="1">
        <v>0.04173</v>
      </c>
      <c r="E16" s="2">
        <v>39163</v>
      </c>
      <c r="F16" s="1">
        <v>0.037524</v>
      </c>
      <c r="G16" t="s">
        <v>12</v>
      </c>
      <c r="H16" s="3">
        <v>122162</v>
      </c>
      <c r="I16">
        <v>5.02</v>
      </c>
      <c r="J16" t="s">
        <v>13</v>
      </c>
      <c r="K16">
        <v>25</v>
      </c>
      <c r="L16" s="2">
        <v>41211</v>
      </c>
      <c r="M16" s="6">
        <f t="shared" si="0"/>
        <v>34.375</v>
      </c>
      <c r="N16" s="6">
        <f aca="true" t="shared" si="47" ref="N16:AB25">$C16/N$2</f>
        <v>33.536585365853654</v>
      </c>
      <c r="O16" s="6">
        <f t="shared" si="47"/>
        <v>32.738095238095234</v>
      </c>
      <c r="P16" s="6">
        <f t="shared" si="47"/>
        <v>31.976744186046513</v>
      </c>
      <c r="Q16" s="6">
        <f t="shared" si="47"/>
        <v>31.250000000000004</v>
      </c>
      <c r="R16" s="6">
        <f t="shared" si="47"/>
        <v>30.555555555555557</v>
      </c>
      <c r="S16" s="6">
        <f t="shared" si="47"/>
        <v>29.891304347826086</v>
      </c>
      <c r="T16" s="6">
        <f t="shared" si="47"/>
        <v>29.25531914893617</v>
      </c>
      <c r="U16" s="6">
        <f t="shared" si="47"/>
        <v>28.645833333333332</v>
      </c>
      <c r="V16" s="6">
        <f t="shared" si="47"/>
        <v>28.06122448979592</v>
      </c>
      <c r="W16" s="6">
        <f t="shared" si="47"/>
        <v>27.5</v>
      </c>
      <c r="X16" s="6">
        <f t="shared" si="47"/>
        <v>26.96078431372549</v>
      </c>
      <c r="Y16" s="6">
        <f t="shared" si="47"/>
        <v>26.442307692307693</v>
      </c>
      <c r="Z16" s="6">
        <f t="shared" si="47"/>
        <v>25.943396226415096</v>
      </c>
      <c r="AA16" s="6">
        <f t="shared" si="47"/>
        <v>25.46296296296296</v>
      </c>
      <c r="AB16" s="6">
        <f t="shared" si="47"/>
        <v>25</v>
      </c>
      <c r="AC16" s="6">
        <f t="shared" si="46"/>
        <v>24.55357142857143</v>
      </c>
      <c r="AD16" s="6">
        <f t="shared" si="46"/>
        <v>24.12280701754386</v>
      </c>
      <c r="AE16" s="6">
        <f t="shared" si="46"/>
        <v>23.70689655172414</v>
      </c>
      <c r="AF16" s="6">
        <f t="shared" si="46"/>
        <v>23.30508474576271</v>
      </c>
      <c r="AG16" s="6">
        <f t="shared" si="46"/>
        <v>22.916666666666668</v>
      </c>
      <c r="AH16" s="2">
        <v>39478</v>
      </c>
      <c r="AI16" s="12">
        <f>PRICE($AH16,$L16,$C16/25,AI$2,$K16/0.25,4,3)/4</f>
        <v>26.613209119985694</v>
      </c>
      <c r="AJ16" s="12">
        <f>PRICE($AH16,$L16,$C16/25,AJ$2,$K16/0.25,4,3)/4</f>
        <v>26.50205268964107</v>
      </c>
      <c r="AK16" s="12">
        <f>PRICE($AH16,$L16,$C16/25,AK$2,$K16/0.25,4,3)/4</f>
        <v>26.391422763902614</v>
      </c>
      <c r="AL16" s="12">
        <f>PRICE($AH16,$L16,$C16/25,AL$2,$K16/0.25,4,3)/4</f>
        <v>26.281316672126408</v>
      </c>
      <c r="AM16" s="12">
        <f>PRICE($AH16,$L16,$C16/25,AM$2,$K16/0.25,4,3)/4</f>
        <v>26.171731757973394</v>
      </c>
      <c r="AN16" s="12">
        <f>PRICE($AH16,$L16,$C16/25,AN$2,$K16/0.25,4,3)/4</f>
        <v>26.06266537932817</v>
      </c>
      <c r="AO16" s="12">
        <f>PRICE($AH16,$L16,$C16/25,AO$2,$K16/0.25,4,3)/4</f>
        <v>25.95411490821971</v>
      </c>
      <c r="AP16" s="12">
        <f>PRICE($AH16,$L16,$C16/25,AP$2,$K16/0.25,4,3)/4</f>
        <v>25.846077730741666</v>
      </c>
      <c r="AQ16" s="12">
        <f>PRICE($AH16,$L16,$C16/25,AQ$2,$K16/0.25,4,3)/4</f>
        <v>25.738551246973007</v>
      </c>
      <c r="AR16" s="12">
        <f>PRICE($AH16,$L16,$C16/25,AR$2,$K16/0.25,4,3)/4</f>
        <v>25.63153287090009</v>
      </c>
      <c r="AS16" s="12">
        <f>PRICE($AH16,$L16,$C16/25,AS$2,$K16/0.25,4,3)/4</f>
        <v>25.525020030338307</v>
      </c>
      <c r="AT16" s="12">
        <f>PRICE($AH16,$L16,$C16/25,AT$2,$K16/0.25,4,3)/4</f>
        <v>25.419010166854157</v>
      </c>
      <c r="AU16" s="12">
        <f>PRICE($AH16,$L16,$C16/25,AU$2,$K16/0.25,4,3)/4</f>
        <v>25.313500735688738</v>
      </c>
      <c r="AV16" s="12">
        <f>PRICE($AH16,$L16,$C16/25,AV$2,$K16/0.25,4,3)/4</f>
        <v>25.20848920568033</v>
      </c>
      <c r="AW16" s="12">
        <f>PRICE($AH16,$L16,$C16/25,AW$2,$K16/0.25,4,3)/4</f>
        <v>25.103973059188732</v>
      </c>
      <c r="AX16" s="12">
        <f>PRICE($AH16,$L16,$C16/25,AX$2,$K16/0.25,4,3)/4</f>
        <v>24.999949792019205</v>
      </c>
      <c r="AY16" s="12">
        <f>PRICE($AH16,$L16,$C16/25,AY$2,$K16/0.25,4,3)/4</f>
        <v>24.896416913346826</v>
      </c>
      <c r="AZ16" s="12">
        <f>PRICE($AH16,$L16,$C16/25,AZ$2,$K16/0.25,4,3)/4</f>
        <v>24.793371945642097</v>
      </c>
      <c r="BA16" s="12">
        <f>PRICE($AH16,$L16,$C16/25,BA$2,$K16/0.25,4,3)/4</f>
        <v>24.690812424596178</v>
      </c>
      <c r="BB16" s="12">
        <f>PRICE($AH16,$L16,$C16/25,BB$2,$K16/0.25,4,3)/4</f>
        <v>24.58873589904659</v>
      </c>
      <c r="BC16" s="12">
        <f>PRICE($AH16,$L16,$C16/25,BC$2,$K16/0.25,4,3)/4</f>
        <v>24.487139930904213</v>
      </c>
      <c r="BE16" s="11">
        <f>PRICE($AH16,$L16-4*365,$C16/25,BE$2,($K16+1)/0.25,4,3)/4</f>
        <v>26.245402565165776</v>
      </c>
      <c r="BF16" s="11">
        <f>PRICE($AH16,$L16-4*365,$C16/25,BF$2,($K16+1)/0.25,4,3)/4</f>
        <v>26.226243155408877</v>
      </c>
      <c r="BG16" s="11">
        <f>PRICE($AH16,$L16-4*365,$C16/25,BG$2,($K16+1)/0.25,4,3)/4</f>
        <v>26.20710256716884</v>
      </c>
      <c r="BH16" s="11">
        <f>PRICE($AH16,$L16-4*365,$C16/25,BH$2,($K16+1)/0.25,4,3)/4</f>
        <v>26.18798077727626</v>
      </c>
      <c r="BI16" s="11">
        <f>PRICE($AH16,$L16-4*365,$C16/25,BI$2,($K16+1)/0.25,4,3)/4</f>
        <v>26.16887776259608</v>
      </c>
      <c r="BJ16" s="11">
        <f>PRICE($AH16,$L16-4*365,$C16/25,BJ$2,($K16+1)/0.25,4,3)/4</f>
        <v>26.14979350002735</v>
      </c>
      <c r="BK16" s="11">
        <f>PRICE($AH16,$L16-4*365,$C16/25,BK$2,($K16+1)/0.25,4,3)/4</f>
        <v>26.13072796650334</v>
      </c>
      <c r="BL16" s="11">
        <f>PRICE($AH16,$L16-4*365,$C16/25,BL$2,($K16+1)/0.25,4,3)/4</f>
        <v>26.111681138991383</v>
      </c>
      <c r="BM16" s="11">
        <f>PRICE($AH16,$L16-4*365,$C16/25,BM$2,($K16+1)/0.25,4,3)/4</f>
        <v>26.092652994492795</v>
      </c>
      <c r="BN16" s="11">
        <f>PRICE($AH16,$L16-4*365,$C16/25,BN$2,($K16+1)/0.25,4,3)/4</f>
        <v>26.073643510042906</v>
      </c>
      <c r="BO16" s="11">
        <f>PRICE($AH16,$L16-4*365,$C16/25,BO$2,($K16+1)/0.25,4,3)/4</f>
        <v>26.054652662710943</v>
      </c>
      <c r="BP16" s="11">
        <f>PRICE($AH16,$L16-4*365,$C16/25,BP$2,($K16+1)/0.25,4,3)/4</f>
        <v>26.035680429599946</v>
      </c>
      <c r="BQ16" s="11">
        <f>PRICE($AH16,$L16-4*365,$C16/25,BQ$2,($K16+1)/0.25,4,3)/4</f>
        <v>26.016726787846814</v>
      </c>
      <c r="BR16" s="11">
        <f>PRICE($AH16,$L16-4*365,$C16/25,BR$2,($K16+1)/0.25,4,3)/4</f>
        <v>25.997791714622085</v>
      </c>
      <c r="BS16" s="11">
        <f>PRICE($AH16,$L16-4*365,$C16/25,BS$2,($K16+1)/0.25,4,3)/4</f>
        <v>25.97887518713005</v>
      </c>
      <c r="BT16" s="11">
        <f>PRICE($AH16,$L16-4*365,$C16/25,BT$2,($K16+1)/0.25,4,3)/4</f>
        <v>25.9599771826086</v>
      </c>
      <c r="BU16" s="11">
        <f>PRICE($AH16,$L16-4*365,$C16/25,BU$2,($K16+1)/0.25,4,3)/4</f>
        <v>25.94109767832914</v>
      </c>
      <c r="BV16" s="11">
        <f>PRICE($AH16,$L16-4*365,$C16/25,BV$2,($K16+1)/0.25,4,3)/4</f>
        <v>25.922236651596624</v>
      </c>
      <c r="BW16" s="11">
        <f>PRICE($AH16,$L16-4*365,$C16/25,BW$2,($K16+1)/0.25,4,3)/4</f>
        <v>25.903394079749447</v>
      </c>
      <c r="BX16" s="11">
        <f>PRICE($AH16,$L16-4*365,$C16/25,BX$2,($K16+1)/0.25,4,3)/4</f>
        <v>25.884569940159338</v>
      </c>
      <c r="BY16" s="11">
        <f>PRICE($AH16,$L16-4*365,$C16/25,BY$2,($K16+1)/0.25,4,3)/4</f>
        <v>25.865764210231422</v>
      </c>
      <c r="CA16" s="17">
        <f t="shared" si="4"/>
        <v>26.245402565165776</v>
      </c>
      <c r="CB16" s="17">
        <f t="shared" si="5"/>
        <v>26.226243155408877</v>
      </c>
      <c r="CC16" s="17">
        <f t="shared" si="6"/>
        <v>26.20710256716884</v>
      </c>
      <c r="CD16" s="17">
        <f t="shared" si="7"/>
        <v>26.18798077727626</v>
      </c>
      <c r="CE16" s="17">
        <f t="shared" si="8"/>
        <v>26.16887776259608</v>
      </c>
      <c r="CF16" s="17">
        <f t="shared" si="9"/>
        <v>26.06266537932817</v>
      </c>
      <c r="CG16" s="17">
        <f t="shared" si="10"/>
        <v>25.95411490821971</v>
      </c>
      <c r="CH16" s="17">
        <f t="shared" si="11"/>
        <v>25.846077730741666</v>
      </c>
      <c r="CI16" s="17">
        <f t="shared" si="12"/>
        <v>25.738551246973007</v>
      </c>
      <c r="CJ16" s="17">
        <f t="shared" si="13"/>
        <v>25.63153287090009</v>
      </c>
      <c r="CK16" s="17">
        <f t="shared" si="14"/>
        <v>25.525020030338307</v>
      </c>
      <c r="CL16" s="17">
        <f t="shared" si="15"/>
        <v>25.419010166854157</v>
      </c>
      <c r="CM16" s="17">
        <f t="shared" si="16"/>
        <v>25.313500735688738</v>
      </c>
      <c r="CN16" s="17">
        <f t="shared" si="17"/>
        <v>25.20848920568033</v>
      </c>
      <c r="CO16" s="17">
        <f t="shared" si="18"/>
        <v>25.103973059188732</v>
      </c>
      <c r="CP16" s="17">
        <f t="shared" si="19"/>
        <v>24.999949792019205</v>
      </c>
      <c r="CQ16" s="17">
        <f t="shared" si="20"/>
        <v>24.55357142857143</v>
      </c>
      <c r="CR16" s="17">
        <f t="shared" si="21"/>
        <v>24.12280701754386</v>
      </c>
      <c r="CS16" s="17">
        <f t="shared" si="22"/>
        <v>23.70689655172414</v>
      </c>
      <c r="CT16" s="17">
        <f t="shared" si="23"/>
        <v>23.30508474576271</v>
      </c>
      <c r="CU16" s="17">
        <f t="shared" si="24"/>
        <v>22.916666666666668</v>
      </c>
      <c r="CW16" s="16">
        <f t="shared" si="25"/>
        <v>0.011365894000943788</v>
      </c>
      <c r="CX16" s="16">
        <f t="shared" si="26"/>
        <v>0.01066434109882386</v>
      </c>
      <c r="CY16" s="16">
        <f t="shared" si="27"/>
        <v>0.009963477377108676</v>
      </c>
      <c r="CZ16" s="16">
        <f t="shared" si="28"/>
        <v>0.00926330198741332</v>
      </c>
      <c r="DA16" s="16">
        <f t="shared" si="29"/>
        <v>0.008563814082610088</v>
      </c>
      <c r="DB16" s="16">
        <f t="shared" si="30"/>
        <v>0.004674675185945443</v>
      </c>
      <c r="DC16" s="16">
        <f t="shared" si="31"/>
        <v>0.0006999234060678372</v>
      </c>
      <c r="DD16" s="16">
        <f t="shared" si="32"/>
        <v>-0.003256033293970506</v>
      </c>
      <c r="DE16" s="16">
        <f t="shared" si="33"/>
        <v>-0.007193290114499873</v>
      </c>
      <c r="DF16" s="16">
        <f t="shared" si="34"/>
        <v>-0.011111941746609566</v>
      </c>
      <c r="DG16" s="16">
        <f t="shared" si="35"/>
        <v>-0.015012082375016167</v>
      </c>
      <c r="DH16" s="16">
        <f t="shared" si="36"/>
        <v>-0.01889380568091692</v>
      </c>
      <c r="DI16" s="16">
        <f t="shared" si="37"/>
        <v>-0.022757204844791712</v>
      </c>
      <c r="DJ16" s="16">
        <f t="shared" si="38"/>
        <v>-0.026602372549237252</v>
      </c>
      <c r="DK16" s="16">
        <f t="shared" si="39"/>
        <v>-0.030429400981738075</v>
      </c>
      <c r="DL16" s="16">
        <f t="shared" si="40"/>
        <v>-0.034238381837451315</v>
      </c>
      <c r="DM16" s="16">
        <f t="shared" si="41"/>
        <v>-0.05058325051001711</v>
      </c>
      <c r="DN16" s="16">
        <f t="shared" si="42"/>
        <v>-0.06635638895848184</v>
      </c>
      <c r="DO16" s="16">
        <f t="shared" si="43"/>
        <v>-0.08158562608113729</v>
      </c>
      <c r="DP16" s="16">
        <f t="shared" si="44"/>
        <v>-0.09629861787760119</v>
      </c>
      <c r="DQ16" s="16">
        <f t="shared" si="45"/>
        <v>-0.1105211766141827</v>
      </c>
    </row>
    <row r="17" spans="1:121" ht="12.75">
      <c r="A17" t="s">
        <v>31</v>
      </c>
      <c r="B17">
        <v>27.92</v>
      </c>
      <c r="C17">
        <v>1.475</v>
      </c>
      <c r="D17" s="1">
        <v>0.028236</v>
      </c>
      <c r="E17" s="2">
        <v>39142</v>
      </c>
      <c r="F17" s="1">
        <v>0.016698</v>
      </c>
      <c r="G17" t="s">
        <v>15</v>
      </c>
      <c r="H17" s="3">
        <v>53762</v>
      </c>
      <c r="I17">
        <v>1.66</v>
      </c>
      <c r="J17" t="s">
        <v>13</v>
      </c>
      <c r="K17">
        <v>25</v>
      </c>
      <c r="L17" s="2">
        <v>41182</v>
      </c>
      <c r="M17" s="6">
        <f t="shared" si="0"/>
        <v>36.875</v>
      </c>
      <c r="N17" s="6">
        <f t="shared" si="47"/>
        <v>35.97560975609756</v>
      </c>
      <c r="O17" s="6">
        <f t="shared" si="47"/>
        <v>35.11904761904762</v>
      </c>
      <c r="P17" s="6">
        <f t="shared" si="47"/>
        <v>34.30232558139535</v>
      </c>
      <c r="Q17" s="6">
        <f t="shared" si="47"/>
        <v>33.52272727272727</v>
      </c>
      <c r="R17" s="6">
        <f t="shared" si="47"/>
        <v>32.77777777777778</v>
      </c>
      <c r="S17" s="6">
        <f t="shared" si="47"/>
        <v>32.06521739130435</v>
      </c>
      <c r="T17" s="6">
        <f t="shared" si="47"/>
        <v>31.382978723404257</v>
      </c>
      <c r="U17" s="6">
        <f t="shared" si="47"/>
        <v>30.729166666666668</v>
      </c>
      <c r="V17" s="6">
        <f t="shared" si="47"/>
        <v>30.102040816326532</v>
      </c>
      <c r="W17" s="6">
        <f t="shared" si="47"/>
        <v>29.5</v>
      </c>
      <c r="X17" s="6">
        <f t="shared" si="47"/>
        <v>28.921568627450984</v>
      </c>
      <c r="Y17" s="6">
        <f t="shared" si="47"/>
        <v>28.365384615384617</v>
      </c>
      <c r="Z17" s="6">
        <f t="shared" si="47"/>
        <v>27.830188679245285</v>
      </c>
      <c r="AA17" s="6">
        <f t="shared" si="47"/>
        <v>27.314814814814813</v>
      </c>
      <c r="AB17" s="6">
        <f t="shared" si="47"/>
        <v>26.81818181818182</v>
      </c>
      <c r="AC17" s="6">
        <f t="shared" si="46"/>
        <v>26.33928571428572</v>
      </c>
      <c r="AD17" s="6">
        <f t="shared" si="46"/>
        <v>25.87719298245614</v>
      </c>
      <c r="AE17" s="6">
        <f t="shared" si="46"/>
        <v>25.431034482758623</v>
      </c>
      <c r="AF17" s="6">
        <f t="shared" si="46"/>
        <v>25</v>
      </c>
      <c r="AG17" s="6">
        <f t="shared" si="46"/>
        <v>24.583333333333336</v>
      </c>
      <c r="AH17" s="2">
        <v>39478</v>
      </c>
      <c r="AI17" s="12">
        <f>PRICE($AH17,$L17,$C17/25,AI$2,$K17/0.25,4,3)/4</f>
        <v>27.011893774506458</v>
      </c>
      <c r="AJ17" s="12">
        <f>PRICE($AH17,$L17,$C17/25,AJ$2,$K17/0.25,4,3)/4</f>
        <v>26.901477441925017</v>
      </c>
      <c r="AK17" s="12">
        <f>PRICE($AH17,$L17,$C17/25,AK$2,$K17/0.25,4,3)/4</f>
        <v>26.7915748184756</v>
      </c>
      <c r="AL17" s="12">
        <f>PRICE($AH17,$L17,$C17/25,AL$2,$K17/0.25,4,3)/4</f>
        <v>26.682183340300448</v>
      </c>
      <c r="AM17" s="12">
        <f>PRICE($AH17,$L17,$C17/25,AM$2,$K17/0.25,4,3)/4</f>
        <v>26.573300457068513</v>
      </c>
      <c r="AN17" s="12">
        <f>PRICE($AH17,$L17,$C17/25,AN$2,$K17/0.25,4,3)/4</f>
        <v>26.464923631899726</v>
      </c>
      <c r="AO17" s="12">
        <f>PRICE($AH17,$L17,$C17/25,AO$2,$K17/0.25,4,3)/4</f>
        <v>26.357050341291163</v>
      </c>
      <c r="AP17" s="12">
        <f>PRICE($AH17,$L17,$C17/25,AP$2,$K17/0.25,4,3)/4</f>
        <v>26.24967807504263</v>
      </c>
      <c r="AQ17" s="12">
        <f>PRICE($AH17,$L17,$C17/25,AQ$2,$K17/0.25,4,3)/4</f>
        <v>26.142804336182778</v>
      </c>
      <c r="AR17" s="12">
        <f>PRICE($AH17,$L17,$C17/25,AR$2,$K17/0.25,4,3)/4</f>
        <v>26.036426640896345</v>
      </c>
      <c r="AS17" s="12">
        <f>PRICE($AH17,$L17,$C17/25,AS$2,$K17/0.25,4,3)/4</f>
        <v>25.930542518451155</v>
      </c>
      <c r="AT17" s="12">
        <f>PRICE($AH17,$L17,$C17/25,AT$2,$K17/0.25,4,3)/4</f>
        <v>25.82514951112538</v>
      </c>
      <c r="AU17" s="12">
        <f>PRICE($AH17,$L17,$C17/25,AU$2,$K17/0.25,4,3)/4</f>
        <v>25.72024517413627</v>
      </c>
      <c r="AV17" s="12">
        <f>PRICE($AH17,$L17,$C17/25,AV$2,$K17/0.25,4,3)/4</f>
        <v>25.615827075567815</v>
      </c>
      <c r="AW17" s="12">
        <f>PRICE($AH17,$L17,$C17/25,AW$2,$K17/0.25,4,3)/4</f>
        <v>25.51189279630028</v>
      </c>
      <c r="AX17" s="12">
        <f>PRICE($AH17,$L17,$C17/25,AX$2,$K17/0.25,4,3)/4</f>
        <v>25.408439929939192</v>
      </c>
      <c r="AY17" s="12">
        <f>PRICE($AH17,$L17,$C17/25,AY$2,$K17/0.25,4,3)/4</f>
        <v>25.30546608274475</v>
      </c>
      <c r="AZ17" s="12">
        <f>PRICE($AH17,$L17,$C17/25,AZ$2,$K17/0.25,4,3)/4</f>
        <v>25.202968873562448</v>
      </c>
      <c r="BA17" s="12">
        <f>PRICE($AH17,$L17,$C17/25,BA$2,$K17/0.25,4,3)/4</f>
        <v>25.10094593375331</v>
      </c>
      <c r="BB17" s="12">
        <f>PRICE($AH17,$L17,$C17/25,BB$2,$K17/0.25,4,3)/4</f>
        <v>24.999394907124493</v>
      </c>
      <c r="BC17" s="12">
        <f>PRICE($AH17,$L17,$C17/25,BC$2,$K17/0.25,4,3)/4</f>
        <v>24.89831344986125</v>
      </c>
      <c r="BE17" s="11">
        <f>PRICE($AH17,$L17-4*365,$C17/25,BE$2,($K17+1)/0.25,4,3)/4</f>
        <v>26.28484141454605</v>
      </c>
      <c r="BF17" s="11">
        <f>PRICE($AH17,$L17-4*365,$C17/25,BF$2,($K17+1)/0.25,4,3)/4</f>
        <v>26.267660694011525</v>
      </c>
      <c r="BG17" s="11">
        <f>PRICE($AH17,$L17-4*365,$C17/25,BG$2,($K17+1)/0.25,4,3)/4</f>
        <v>26.25049550782859</v>
      </c>
      <c r="BH17" s="11">
        <f>PRICE($AH17,$L17-4*365,$C17/25,BH$2,($K17+1)/0.25,4,3)/4</f>
        <v>26.23334583808965</v>
      </c>
      <c r="BI17" s="11">
        <f>PRICE($AH17,$L17-4*365,$C17/25,BI$2,($K17+1)/0.25,4,3)/4</f>
        <v>26.216211666912272</v>
      </c>
      <c r="BJ17" s="11">
        <f>PRICE($AH17,$L17-4*365,$C17/25,BJ$2,($K17+1)/0.25,4,3)/4</f>
        <v>26.19909297643897</v>
      </c>
      <c r="BK17" s="11">
        <f>PRICE($AH17,$L17-4*365,$C17/25,BK$2,($K17+1)/0.25,4,3)/4</f>
        <v>26.181989748837328</v>
      </c>
      <c r="BL17" s="11">
        <f>PRICE($AH17,$L17-4*365,$C17/25,BL$2,($K17+1)/0.25,4,3)/4</f>
        <v>26.16490196629986</v>
      </c>
      <c r="BM17" s="11">
        <f>PRICE($AH17,$L17-4*365,$C17/25,BM$2,($K17+1)/0.25,4,3)/4</f>
        <v>26.147829611043953</v>
      </c>
      <c r="BN17" s="11">
        <f>PRICE($AH17,$L17-4*365,$C17/25,BN$2,($K17+1)/0.25,4,3)/4</f>
        <v>26.130772665311923</v>
      </c>
      <c r="BO17" s="11">
        <f>PRICE($AH17,$L17-4*365,$C17/25,BO$2,($K17+1)/0.25,4,3)/4</f>
        <v>26.113731111370903</v>
      </c>
      <c r="BP17" s="11">
        <f>PRICE($AH17,$L17-4*365,$C17/25,BP$2,($K17+1)/0.25,4,3)/4</f>
        <v>26.096704931512782</v>
      </c>
      <c r="BQ17" s="11">
        <f>PRICE($AH17,$L17-4*365,$C17/25,BQ$2,($K17+1)/0.25,4,3)/4</f>
        <v>26.079694108054248</v>
      </c>
      <c r="BR17" s="11">
        <f>PRICE($AH17,$L17-4*365,$C17/25,BR$2,($K17+1)/0.25,4,3)/4</f>
        <v>26.062698623336647</v>
      </c>
      <c r="BS17" s="11">
        <f>PRICE($AH17,$L17-4*365,$C17/25,BS$2,($K17+1)/0.25,4,3)/4</f>
        <v>26.04571845972603</v>
      </c>
      <c r="BT17" s="11">
        <f>PRICE($AH17,$L17-4*365,$C17/25,BT$2,($K17+1)/0.25,4,3)/4</f>
        <v>26.028753599613076</v>
      </c>
      <c r="BU17" s="11">
        <f>PRICE($AH17,$L17-4*365,$C17/25,BU$2,($K17+1)/0.25,4,3)/4</f>
        <v>26.011804025413007</v>
      </c>
      <c r="BV17" s="11">
        <f>PRICE($AH17,$L17-4*365,$C17/25,BV$2,($K17+1)/0.25,4,3)/4</f>
        <v>25.99486971956565</v>
      </c>
      <c r="BW17" s="11">
        <f>PRICE($AH17,$L17-4*365,$C17/25,BW$2,($K17+1)/0.25,4,3)/4</f>
        <v>25.97795066453531</v>
      </c>
      <c r="BX17" s="11">
        <f>PRICE($AH17,$L17-4*365,$C17/25,BX$2,($K17+1)/0.25,4,3)/4</f>
        <v>25.961046842810745</v>
      </c>
      <c r="BY17" s="11">
        <f>PRICE($AH17,$L17-4*365,$C17/25,BY$2,($K17+1)/0.25,4,3)/4</f>
        <v>25.94415823690517</v>
      </c>
      <c r="CA17" s="17">
        <f t="shared" si="4"/>
        <v>26.28484141454605</v>
      </c>
      <c r="CB17" s="17">
        <f t="shared" si="5"/>
        <v>26.267660694011525</v>
      </c>
      <c r="CC17" s="17">
        <f t="shared" si="6"/>
        <v>26.25049550782859</v>
      </c>
      <c r="CD17" s="17">
        <f t="shared" si="7"/>
        <v>26.23334583808965</v>
      </c>
      <c r="CE17" s="17">
        <f t="shared" si="8"/>
        <v>26.216211666912272</v>
      </c>
      <c r="CF17" s="17">
        <f t="shared" si="9"/>
        <v>26.19909297643897</v>
      </c>
      <c r="CG17" s="17">
        <f t="shared" si="10"/>
        <v>26.181989748837328</v>
      </c>
      <c r="CH17" s="17">
        <f t="shared" si="11"/>
        <v>26.16490196629986</v>
      </c>
      <c r="CI17" s="17">
        <f t="shared" si="12"/>
        <v>26.142804336182778</v>
      </c>
      <c r="CJ17" s="17">
        <f t="shared" si="13"/>
        <v>26.036426640896345</v>
      </c>
      <c r="CK17" s="17">
        <f t="shared" si="14"/>
        <v>25.930542518451155</v>
      </c>
      <c r="CL17" s="17">
        <f t="shared" si="15"/>
        <v>25.82514951112538</v>
      </c>
      <c r="CM17" s="17">
        <f t="shared" si="16"/>
        <v>25.72024517413627</v>
      </c>
      <c r="CN17" s="17">
        <f t="shared" si="17"/>
        <v>25.615827075567815</v>
      </c>
      <c r="CO17" s="17">
        <f t="shared" si="18"/>
        <v>25.51189279630028</v>
      </c>
      <c r="CP17" s="17">
        <f t="shared" si="19"/>
        <v>25.408439929939192</v>
      </c>
      <c r="CQ17" s="17">
        <f t="shared" si="20"/>
        <v>25.30546608274475</v>
      </c>
      <c r="CR17" s="17">
        <f t="shared" si="21"/>
        <v>25.202968873562448</v>
      </c>
      <c r="CS17" s="17">
        <f t="shared" si="22"/>
        <v>25.10094593375331</v>
      </c>
      <c r="CT17" s="17">
        <f t="shared" si="23"/>
        <v>24.999394907124493</v>
      </c>
      <c r="CU17" s="17">
        <f t="shared" si="24"/>
        <v>24.583333333333336</v>
      </c>
      <c r="CW17" s="16">
        <f t="shared" si="25"/>
        <v>-0.005736339020556924</v>
      </c>
      <c r="CX17" s="16">
        <f t="shared" si="26"/>
        <v>-0.006351694340561487</v>
      </c>
      <c r="CY17" s="16">
        <f t="shared" si="27"/>
        <v>-0.006966493272615004</v>
      </c>
      <c r="CZ17" s="16">
        <f t="shared" si="28"/>
        <v>-0.007580736458107085</v>
      </c>
      <c r="DA17" s="16">
        <f t="shared" si="29"/>
        <v>-0.008194424537526057</v>
      </c>
      <c r="DB17" s="16">
        <f t="shared" si="30"/>
        <v>-0.008807558150466743</v>
      </c>
      <c r="DC17" s="16">
        <f t="shared" si="31"/>
        <v>-0.009420137935625794</v>
      </c>
      <c r="DD17" s="16">
        <f t="shared" si="32"/>
        <v>-0.010032164530807353</v>
      </c>
      <c r="DE17" s="16">
        <f t="shared" si="33"/>
        <v>-0.010823626927551011</v>
      </c>
      <c r="DF17" s="16">
        <f t="shared" si="34"/>
        <v>-0.014633716300274213</v>
      </c>
      <c r="DG17" s="16">
        <f t="shared" si="35"/>
        <v>-0.01842612756263773</v>
      </c>
      <c r="DH17" s="16">
        <f t="shared" si="36"/>
        <v>-0.022200948741927573</v>
      </c>
      <c r="DI17" s="16">
        <f t="shared" si="37"/>
        <v>-0.025958267401996027</v>
      </c>
      <c r="DJ17" s="16">
        <f t="shared" si="38"/>
        <v>-0.029698170645851896</v>
      </c>
      <c r="DK17" s="16">
        <f t="shared" si="39"/>
        <v>-0.033420745118184825</v>
      </c>
      <c r="DL17" s="16">
        <f t="shared" si="40"/>
        <v>-0.0371260770079086</v>
      </c>
      <c r="DM17" s="16">
        <f t="shared" si="41"/>
        <v>-0.04081425205068945</v>
      </c>
      <c r="DN17" s="16">
        <f t="shared" si="42"/>
        <v>-0.04448535553143096</v>
      </c>
      <c r="DO17" s="16">
        <f t="shared" si="43"/>
        <v>-0.04813947228677262</v>
      </c>
      <c r="DP17" s="16">
        <f t="shared" si="44"/>
        <v>-0.0517766867075754</v>
      </c>
      <c r="DQ17" s="16">
        <f t="shared" si="45"/>
        <v>-0.066678605539637</v>
      </c>
    </row>
    <row r="18" spans="1:121" ht="12.75">
      <c r="A18" t="s">
        <v>28</v>
      </c>
      <c r="B18">
        <v>26.51</v>
      </c>
      <c r="C18">
        <v>1.3</v>
      </c>
      <c r="D18" s="1">
        <v>0.046391</v>
      </c>
      <c r="E18" s="2">
        <v>39142</v>
      </c>
      <c r="F18" s="1">
        <v>0.04298</v>
      </c>
      <c r="G18" t="s">
        <v>15</v>
      </c>
      <c r="H18" s="3">
        <v>177239</v>
      </c>
      <c r="I18">
        <v>5.86</v>
      </c>
      <c r="J18" t="s">
        <v>13</v>
      </c>
      <c r="K18">
        <v>25</v>
      </c>
      <c r="L18" s="2">
        <v>41639</v>
      </c>
      <c r="M18" s="6">
        <f t="shared" si="0"/>
        <v>32.5</v>
      </c>
      <c r="N18" s="6">
        <f t="shared" si="47"/>
        <v>31.70731707317073</v>
      </c>
      <c r="O18" s="6">
        <f t="shared" si="47"/>
        <v>30.952380952380953</v>
      </c>
      <c r="P18" s="6">
        <f t="shared" si="47"/>
        <v>30.232558139534888</v>
      </c>
      <c r="Q18" s="6">
        <f t="shared" si="47"/>
        <v>29.545454545454547</v>
      </c>
      <c r="R18" s="6">
        <f t="shared" si="47"/>
        <v>28.88888888888889</v>
      </c>
      <c r="S18" s="6">
        <f t="shared" si="47"/>
        <v>28.260869565217394</v>
      </c>
      <c r="T18" s="6">
        <f t="shared" si="47"/>
        <v>27.659574468085108</v>
      </c>
      <c r="U18" s="6">
        <f t="shared" si="47"/>
        <v>27.083333333333332</v>
      </c>
      <c r="V18" s="6">
        <f t="shared" si="47"/>
        <v>26.53061224489796</v>
      </c>
      <c r="W18" s="6">
        <f t="shared" si="47"/>
        <v>26</v>
      </c>
      <c r="X18" s="6">
        <f t="shared" si="47"/>
        <v>25.490196078431374</v>
      </c>
      <c r="Y18" s="6">
        <f t="shared" si="47"/>
        <v>25.000000000000004</v>
      </c>
      <c r="Z18" s="6">
        <f t="shared" si="47"/>
        <v>24.528301886792455</v>
      </c>
      <c r="AA18" s="6">
        <f t="shared" si="47"/>
        <v>24.074074074074073</v>
      </c>
      <c r="AB18" s="6">
        <f t="shared" si="47"/>
        <v>23.636363636363637</v>
      </c>
      <c r="AC18" s="6">
        <f t="shared" si="46"/>
        <v>23.21428571428572</v>
      </c>
      <c r="AD18" s="6">
        <f t="shared" si="46"/>
        <v>22.80701754385965</v>
      </c>
      <c r="AE18" s="6">
        <f t="shared" si="46"/>
        <v>22.413793103448278</v>
      </c>
      <c r="AF18" s="6">
        <f t="shared" si="46"/>
        <v>22.033898305084744</v>
      </c>
      <c r="AG18" s="6">
        <f t="shared" si="46"/>
        <v>21.666666666666668</v>
      </c>
      <c r="AH18" s="2">
        <v>39478</v>
      </c>
      <c r="AI18" s="12">
        <f>PRICE($AH18,$L18,$C18/25,AI$2,$K18/0.25,4,3)/4</f>
        <v>26.57289067104523</v>
      </c>
      <c r="AJ18" s="12">
        <f>PRICE($AH18,$L18,$C18/25,AJ$2,$K18/0.25,4,3)/4</f>
        <v>26.437549805183334</v>
      </c>
      <c r="AK18" s="12">
        <f>PRICE($AH18,$L18,$C18/25,AK$2,$K18/0.25,4,3)/4</f>
        <v>26.302993481912413</v>
      </c>
      <c r="AL18" s="12">
        <f>PRICE($AH18,$L18,$C18/25,AL$2,$K18/0.25,4,3)/4</f>
        <v>26.169216856047967</v>
      </c>
      <c r="AM18" s="12">
        <f>PRICE($AH18,$L18,$C18/25,AM$2,$K18/0.25,4,3)/4</f>
        <v>26.03621511379115</v>
      </c>
      <c r="AN18" s="12">
        <f>PRICE($AH18,$L18,$C18/25,AN$2,$K18/0.25,4,3)/4</f>
        <v>25.903983472515918</v>
      </c>
      <c r="AO18" s="12">
        <f>PRICE($AH18,$L18,$C18/25,AO$2,$K18/0.25,4,3)/4</f>
        <v>25.772517180559436</v>
      </c>
      <c r="AP18" s="12">
        <f>PRICE($AH18,$L18,$C18/25,AP$2,$K18/0.25,4,3)/4</f>
        <v>25.641811517012766</v>
      </c>
      <c r="AQ18" s="12">
        <f>PRICE($AH18,$L18,$C18/25,AQ$2,$K18/0.25,4,3)/4</f>
        <v>25.511861791513038</v>
      </c>
      <c r="AR18" s="12">
        <f>PRICE($AH18,$L18,$C18/25,AR$2,$K18/0.25,4,3)/4</f>
        <v>25.382663344038097</v>
      </c>
      <c r="AS18" s="12">
        <f>PRICE($AH18,$L18,$C18/25,AS$2,$K18/0.25,4,3)/4</f>
        <v>25.25421154470162</v>
      </c>
      <c r="AT18" s="12">
        <f>PRICE($AH18,$L18,$C18/25,AT$2,$K18/0.25,4,3)/4</f>
        <v>25.12650179354954</v>
      </c>
      <c r="AU18" s="12">
        <f>PRICE($AH18,$L18,$C18/25,AU$2,$K18/0.25,4,3)/4</f>
        <v>24.999529520359186</v>
      </c>
      <c r="AV18" s="12">
        <f>PRICE($AH18,$L18,$C18/25,AV$2,$K18/0.25,4,3)/4</f>
        <v>24.873290184438016</v>
      </c>
      <c r="AW18" s="12">
        <f>PRICE($AH18,$L18,$C18/25,AW$2,$K18/0.25,4,3)/4</f>
        <v>24.7477792744255</v>
      </c>
      <c r="AX18" s="12">
        <f>PRICE($AH18,$L18,$C18/25,AX$2,$K18/0.25,4,3)/4</f>
        <v>24.62299230809526</v>
      </c>
      <c r="AY18" s="12">
        <f>PRICE($AH18,$L18,$C18/25,AY$2,$K18/0.25,4,3)/4</f>
        <v>24.498924832158583</v>
      </c>
      <c r="AZ18" s="12">
        <f>PRICE($AH18,$L18,$C18/25,AZ$2,$K18/0.25,4,3)/4</f>
        <v>24.37557242207034</v>
      </c>
      <c r="BA18" s="12">
        <f>PRICE($AH18,$L18,$C18/25,BA$2,$K18/0.25,4,3)/4</f>
        <v>24.25293068183522</v>
      </c>
      <c r="BB18" s="12">
        <f>PRICE($AH18,$L18,$C18/25,BB$2,$K18/0.25,4,3)/4</f>
        <v>24.130995243815335</v>
      </c>
      <c r="BC18" s="12">
        <f>PRICE($AH18,$L18,$C18/25,BC$2,$K18/0.25,4,3)/4</f>
        <v>24.00976176854032</v>
      </c>
      <c r="BE18" s="11">
        <f>PRICE($AH18,$L18-4*365,$C18/25,BE$2,($K18+1)/0.25,4,3)/4</f>
        <v>26.477333590905612</v>
      </c>
      <c r="BF18" s="11">
        <f>PRICE($AH18,$L18-4*365,$C18/25,BF$2,($K18+1)/0.25,4,3)/4</f>
        <v>26.42909979113889</v>
      </c>
      <c r="BG18" s="11">
        <f>PRICE($AH18,$L18-4*365,$C18/25,BG$2,($K18+1)/0.25,4,3)/4</f>
        <v>26.380967950385696</v>
      </c>
      <c r="BH18" s="11">
        <f>PRICE($AH18,$L18-4*365,$C18/25,BH$2,($K18+1)/0.25,4,3)/4</f>
        <v>26.332937826637046</v>
      </c>
      <c r="BI18" s="11">
        <f>PRICE($AH18,$L18-4*365,$C18/25,BI$2,($K18+1)/0.25,4,3)/4</f>
        <v>26.285009178519548</v>
      </c>
      <c r="BJ18" s="11">
        <f>PRICE($AH18,$L18-4*365,$C18/25,BJ$2,($K18+1)/0.25,4,3)/4</f>
        <v>26.23718176529323</v>
      </c>
      <c r="BK18" s="11">
        <f>PRICE($AH18,$L18-4*365,$C18/25,BK$2,($K18+1)/0.25,4,3)/4</f>
        <v>26.18945534685005</v>
      </c>
      <c r="BL18" s="11">
        <f>PRICE($AH18,$L18-4*365,$C18/25,BL$2,($K18+1)/0.25,4,3)/4</f>
        <v>26.141829683711915</v>
      </c>
      <c r="BM18" s="11">
        <f>PRICE($AH18,$L18-4*365,$C18/25,BM$2,($K18+1)/0.25,4,3)/4</f>
        <v>26.09430453702878</v>
      </c>
      <c r="BN18" s="11">
        <f>PRICE($AH18,$L18-4*365,$C18/25,BN$2,($K18+1)/0.25,4,3)/4</f>
        <v>26.046879668577056</v>
      </c>
      <c r="BO18" s="11">
        <f>PRICE($AH18,$L18-4*365,$C18/25,BO$2,($K18+1)/0.25,4,3)/4</f>
        <v>25.99955484075773</v>
      </c>
      <c r="BP18" s="11">
        <f>PRICE($AH18,$L18-4*365,$C18/25,BP$2,($K18+1)/0.25,4,3)/4</f>
        <v>25.95232981659443</v>
      </c>
      <c r="BQ18" s="11">
        <f>PRICE($AH18,$L18-4*365,$C18/25,BQ$2,($K18+1)/0.25,4,3)/4</f>
        <v>25.905204359731897</v>
      </c>
      <c r="BR18" s="11">
        <f>PRICE($AH18,$L18-4*365,$C18/25,BR$2,($K18+1)/0.25,4,3)/4</f>
        <v>25.85817823443392</v>
      </c>
      <c r="BS18" s="11">
        <f>PRICE($AH18,$L18-4*365,$C18/25,BS$2,($K18+1)/0.25,4,3)/4</f>
        <v>25.811251205581836</v>
      </c>
      <c r="BT18" s="11">
        <f>PRICE($AH18,$L18-4*365,$C18/25,BT$2,($K18+1)/0.25,4,3)/4</f>
        <v>25.7644230386726</v>
      </c>
      <c r="BU18" s="11">
        <f>PRICE($AH18,$L18-4*365,$C18/25,BU$2,($K18+1)/0.25,4,3)/4</f>
        <v>25.717693499816953</v>
      </c>
      <c r="BV18" s="11">
        <f>PRICE($AH18,$L18-4*365,$C18/25,BV$2,($K18+1)/0.25,4,3)/4</f>
        <v>25.67106235573786</v>
      </c>
      <c r="BW18" s="11">
        <f>PRICE($AH18,$L18-4*365,$C18/25,BW$2,($K18+1)/0.25,4,3)/4</f>
        <v>25.624529373768663</v>
      </c>
      <c r="BX18" s="11">
        <f>PRICE($AH18,$L18-4*365,$C18/25,BX$2,($K18+1)/0.25,4,3)/4</f>
        <v>25.5780943218512</v>
      </c>
      <c r="BY18" s="11">
        <f>PRICE($AH18,$L18-4*365,$C18/25,BY$2,($K18+1)/0.25,4,3)/4</f>
        <v>25.531756968534342</v>
      </c>
      <c r="CA18" s="17">
        <f t="shared" si="4"/>
        <v>26.477333590905612</v>
      </c>
      <c r="CB18" s="17">
        <f t="shared" si="5"/>
        <v>26.42909979113889</v>
      </c>
      <c r="CC18" s="17">
        <f t="shared" si="6"/>
        <v>26.302993481912413</v>
      </c>
      <c r="CD18" s="17">
        <f t="shared" si="7"/>
        <v>26.169216856047967</v>
      </c>
      <c r="CE18" s="17">
        <f t="shared" si="8"/>
        <v>26.03621511379115</v>
      </c>
      <c r="CF18" s="17">
        <f t="shared" si="9"/>
        <v>25.903983472515918</v>
      </c>
      <c r="CG18" s="17">
        <f t="shared" si="10"/>
        <v>25.772517180559436</v>
      </c>
      <c r="CH18" s="17">
        <f t="shared" si="11"/>
        <v>25.641811517012766</v>
      </c>
      <c r="CI18" s="17">
        <f t="shared" si="12"/>
        <v>25.511861791513038</v>
      </c>
      <c r="CJ18" s="17">
        <f t="shared" si="13"/>
        <v>25.382663344038097</v>
      </c>
      <c r="CK18" s="17">
        <f t="shared" si="14"/>
        <v>25.25421154470162</v>
      </c>
      <c r="CL18" s="17">
        <f t="shared" si="15"/>
        <v>25.12650179354954</v>
      </c>
      <c r="CM18" s="17">
        <f t="shared" si="16"/>
        <v>24.999529520359186</v>
      </c>
      <c r="CN18" s="17">
        <f t="shared" si="17"/>
        <v>24.528301886792455</v>
      </c>
      <c r="CO18" s="17">
        <f t="shared" si="18"/>
        <v>24.074074074074073</v>
      </c>
      <c r="CP18" s="17">
        <f t="shared" si="19"/>
        <v>23.636363636363637</v>
      </c>
      <c r="CQ18" s="17">
        <f t="shared" si="20"/>
        <v>23.21428571428572</v>
      </c>
      <c r="CR18" s="17">
        <f t="shared" si="21"/>
        <v>22.80701754385965</v>
      </c>
      <c r="CS18" s="17">
        <f t="shared" si="22"/>
        <v>22.413793103448278</v>
      </c>
      <c r="CT18" s="17">
        <f t="shared" si="23"/>
        <v>22.033898305084744</v>
      </c>
      <c r="CU18" s="17">
        <f t="shared" si="24"/>
        <v>21.666666666666668</v>
      </c>
      <c r="CW18" s="16">
        <f t="shared" si="25"/>
        <v>0.04780586914015883</v>
      </c>
      <c r="CX18" s="16">
        <f t="shared" si="26"/>
        <v>0.04598641234020695</v>
      </c>
      <c r="CY18" s="16">
        <f t="shared" si="27"/>
        <v>0.041229478759427174</v>
      </c>
      <c r="CZ18" s="16">
        <f t="shared" si="28"/>
        <v>0.036183208451451065</v>
      </c>
      <c r="DA18" s="16">
        <f t="shared" si="29"/>
        <v>0.031166168004192807</v>
      </c>
      <c r="DB18" s="16">
        <f t="shared" si="30"/>
        <v>0.026178177009276382</v>
      </c>
      <c r="DC18" s="16">
        <f t="shared" si="31"/>
        <v>0.021219056226308375</v>
      </c>
      <c r="DD18" s="16">
        <f t="shared" si="32"/>
        <v>0.016288627574981618</v>
      </c>
      <c r="DE18" s="16">
        <f t="shared" si="33"/>
        <v>0.011386714127236353</v>
      </c>
      <c r="DF18" s="16">
        <f t="shared" si="34"/>
        <v>0.006513140099513315</v>
      </c>
      <c r="DG18" s="16">
        <f t="shared" si="35"/>
        <v>0.0016677308450252504</v>
      </c>
      <c r="DH18" s="16">
        <f t="shared" si="36"/>
        <v>-0.00314968715392161</v>
      </c>
      <c r="DI18" s="16">
        <f t="shared" si="37"/>
        <v>-0.007939286293504932</v>
      </c>
      <c r="DJ18" s="16">
        <f t="shared" si="38"/>
        <v>-0.025714753421635095</v>
      </c>
      <c r="DK18" s="16">
        <f t="shared" si="39"/>
        <v>-0.04284895986140813</v>
      </c>
      <c r="DL18" s="16">
        <f t="shared" si="40"/>
        <v>-0.05936010424882554</v>
      </c>
      <c r="DM18" s="16">
        <f t="shared" si="41"/>
        <v>-0.07528156490812077</v>
      </c>
      <c r="DN18" s="16">
        <f t="shared" si="42"/>
        <v>-0.09064437782498491</v>
      </c>
      <c r="DO18" s="16">
        <f t="shared" si="43"/>
        <v>-0.10547743857230185</v>
      </c>
      <c r="DP18" s="16">
        <f t="shared" si="44"/>
        <v>-0.11980768370106587</v>
      </c>
      <c r="DQ18" s="16">
        <f t="shared" si="45"/>
        <v>-0.13366025399220416</v>
      </c>
    </row>
    <row r="19" spans="1:121" ht="13.5" thickBot="1">
      <c r="A19" t="s">
        <v>48</v>
      </c>
      <c r="B19">
        <v>25.8</v>
      </c>
      <c r="C19">
        <v>1.2125</v>
      </c>
      <c r="D19" s="1">
        <v>0.048124</v>
      </c>
      <c r="E19" s="2">
        <v>39142</v>
      </c>
      <c r="F19" s="1">
        <v>0.044516</v>
      </c>
      <c r="G19" t="s">
        <v>15</v>
      </c>
      <c r="H19" s="3">
        <v>251944</v>
      </c>
      <c r="I19">
        <v>6.42</v>
      </c>
      <c r="J19" t="s">
        <v>13</v>
      </c>
      <c r="K19">
        <v>25</v>
      </c>
      <c r="L19" s="2">
        <v>41912</v>
      </c>
      <c r="M19" s="6">
        <f t="shared" si="0"/>
        <v>30.312499999999996</v>
      </c>
      <c r="N19" s="6">
        <f t="shared" si="47"/>
        <v>29.573170731707314</v>
      </c>
      <c r="O19" s="6">
        <f t="shared" si="47"/>
        <v>28.869047619047617</v>
      </c>
      <c r="P19" s="6">
        <f t="shared" si="47"/>
        <v>28.197674418604652</v>
      </c>
      <c r="Q19" s="6">
        <f t="shared" si="47"/>
        <v>27.55681818181818</v>
      </c>
      <c r="R19" s="6">
        <f t="shared" si="47"/>
        <v>26.944444444444443</v>
      </c>
      <c r="S19" s="6">
        <f t="shared" si="47"/>
        <v>26.35869565217391</v>
      </c>
      <c r="T19" s="6">
        <f t="shared" si="47"/>
        <v>25.79787234042553</v>
      </c>
      <c r="U19" s="6">
        <f t="shared" si="47"/>
        <v>25.260416666666664</v>
      </c>
      <c r="V19" s="6">
        <f t="shared" si="47"/>
        <v>24.74489795918367</v>
      </c>
      <c r="W19" s="6">
        <f t="shared" si="47"/>
        <v>24.249999999999996</v>
      </c>
      <c r="X19" s="6">
        <f t="shared" si="47"/>
        <v>23.774509803921568</v>
      </c>
      <c r="Y19" s="6">
        <f t="shared" si="47"/>
        <v>23.317307692307693</v>
      </c>
      <c r="Z19" s="6">
        <f t="shared" si="47"/>
        <v>22.877358490566035</v>
      </c>
      <c r="AA19" s="6">
        <f t="shared" si="47"/>
        <v>22.4537037037037</v>
      </c>
      <c r="AB19" s="6">
        <f t="shared" si="47"/>
        <v>22.045454545454543</v>
      </c>
      <c r="AC19" s="6">
        <f t="shared" si="46"/>
        <v>21.651785714285715</v>
      </c>
      <c r="AD19" s="6">
        <f t="shared" si="46"/>
        <v>21.2719298245614</v>
      </c>
      <c r="AE19" s="6">
        <f t="shared" si="46"/>
        <v>20.905172413793103</v>
      </c>
      <c r="AF19" s="6">
        <f t="shared" si="46"/>
        <v>20.550847457627114</v>
      </c>
      <c r="AG19" s="6">
        <f t="shared" si="46"/>
        <v>20.208333333333332</v>
      </c>
      <c r="AH19" s="2">
        <v>39478</v>
      </c>
      <c r="AI19" s="12">
        <f>PRICE($AH19,$L19,$C19/25,AI$2,$K19/0.25,4,3)/4</f>
        <v>26.237515423833987</v>
      </c>
      <c r="AJ19" s="12">
        <f>PRICE($AH19,$L19,$C19/25,AJ$2,$K19/0.25,4,3)/4</f>
        <v>26.088305374730915</v>
      </c>
      <c r="AK19" s="12">
        <f>PRICE($AH19,$L19,$C19/25,AK$2,$K19/0.25,4,3)/4</f>
        <v>25.94006209122496</v>
      </c>
      <c r="AL19" s="12">
        <f>PRICE($AH19,$L19,$C19/25,AL$2,$K19/0.25,4,3)/4</f>
        <v>25.792778917726</v>
      </c>
      <c r="AM19" s="12">
        <f>PRICE($AH19,$L19,$C19/25,AM$2,$K19/0.25,4,3)/4</f>
        <v>25.646449246545085</v>
      </c>
      <c r="AN19" s="12">
        <f>PRICE($AH19,$L19,$C19/25,AN$2,$K19/0.25,4,3)/4</f>
        <v>25.501066517535225</v>
      </c>
      <c r="AO19" s="12">
        <f>PRICE($AH19,$L19,$C19/25,AO$2,$K19/0.25,4,3)/4</f>
        <v>25.356624217736943</v>
      </c>
      <c r="AP19" s="12">
        <f>PRICE($AH19,$L19,$C19/25,AP$2,$K19/0.25,4,3)/4</f>
        <v>25.213115881025253</v>
      </c>
      <c r="AQ19" s="12">
        <f>PRICE($AH19,$L19,$C19/25,AQ$2,$K19/0.25,4,3)/4</f>
        <v>25.070535087759392</v>
      </c>
      <c r="AR19" s="12">
        <f>PRICE($AH19,$L19,$C19/25,AR$2,$K19/0.25,4,3)/4</f>
        <v>24.928875464436388</v>
      </c>
      <c r="AS19" s="12">
        <f>PRICE($AH19,$L19,$C19/25,AS$2,$K19/0.25,4,3)/4</f>
        <v>24.788130683346175</v>
      </c>
      <c r="AT19" s="12">
        <f>PRICE($AH19,$L19,$C19/25,AT$2,$K19/0.25,4,3)/4</f>
        <v>24.648294462229398</v>
      </c>
      <c r="AU19" s="12">
        <f>PRICE($AH19,$L19,$C19/25,AU$2,$K19/0.25,4,3)/4</f>
        <v>24.509360563939065</v>
      </c>
      <c r="AV19" s="12">
        <f>PRICE($AH19,$L19,$C19/25,AV$2,$K19/0.25,4,3)/4</f>
        <v>24.371322796102998</v>
      </c>
      <c r="AW19" s="12">
        <f>PRICE($AH19,$L19,$C19/25,AW$2,$K19/0.25,4,3)/4</f>
        <v>24.2341750107907</v>
      </c>
      <c r="AX19" s="12">
        <f>PRICE($AH19,$L19,$C19/25,AX$2,$K19/0.25,4,3)/4</f>
        <v>24.097911104181637</v>
      </c>
      <c r="AY19" s="12">
        <f>PRICE($AH19,$L19,$C19/25,AY$2,$K19/0.25,4,3)/4</f>
        <v>23.96252501623598</v>
      </c>
      <c r="AZ19" s="12">
        <f>PRICE($AH19,$L19,$C19/25,AZ$2,$K19/0.25,4,3)/4</f>
        <v>23.82801073036907</v>
      </c>
      <c r="BA19" s="12">
        <f>PRICE($AH19,$L19,$C19/25,BA$2,$K19/0.25,4,3)/4</f>
        <v>23.694362273127272</v>
      </c>
      <c r="BB19" s="12">
        <f>PRICE($AH19,$L19,$C19/25,BB$2,$K19/0.25,4,3)/4</f>
        <v>23.561573713866323</v>
      </c>
      <c r="BC19" s="12">
        <f>PRICE($AH19,$L19,$C19/25,BC$2,$K19/0.25,4,3)/4</f>
        <v>23.429639164433393</v>
      </c>
      <c r="BE19" s="11">
        <f>PRICE($AH19,$L19-4*365,$C19/25,BE$2,($K19+1)/0.25,4,3)/4</f>
        <v>26.434105615311868</v>
      </c>
      <c r="BF19" s="11">
        <f>PRICE($AH19,$L19-4*365,$C19/25,BF$2,($K19+1)/0.25,4,3)/4</f>
        <v>26.368092946995333</v>
      </c>
      <c r="BG19" s="11">
        <f>PRICE($AH19,$L19-4*365,$C19/25,BG$2,($K19+1)/0.25,4,3)/4</f>
        <v>26.302267115016946</v>
      </c>
      <c r="BH19" s="11">
        <f>PRICE($AH19,$L19-4*365,$C19/25,BH$2,($K19+1)/0.25,4,3)/4</f>
        <v>26.23662753998673</v>
      </c>
      <c r="BI19" s="11">
        <f>PRICE($AH19,$L19-4*365,$C19/25,BI$2,($K19+1)/0.25,4,3)/4</f>
        <v>26.17117364446027</v>
      </c>
      <c r="BJ19" s="11">
        <f>PRICE($AH19,$L19-4*365,$C19/25,BJ$2,($K19+1)/0.25,4,3)/4</f>
        <v>26.105904852931218</v>
      </c>
      <c r="BK19" s="11">
        <f>PRICE($AH19,$L19-4*365,$C19/25,BK$2,($K19+1)/0.25,4,3)/4</f>
        <v>26.04082059182472</v>
      </c>
      <c r="BL19" s="11">
        <f>PRICE($AH19,$L19-4*365,$C19/25,BL$2,($K19+1)/0.25,4,3)/4</f>
        <v>25.97592028949028</v>
      </c>
      <c r="BM19" s="11">
        <f>PRICE($AH19,$L19-4*365,$C19/25,BM$2,($K19+1)/0.25,4,3)/4</f>
        <v>25.911203376194646</v>
      </c>
      <c r="BN19" s="11">
        <f>PRICE($AH19,$L19-4*365,$C19/25,BN$2,($K19+1)/0.25,4,3)/4</f>
        <v>25.846669284115208</v>
      </c>
      <c r="BO19" s="11">
        <f>PRICE($AH19,$L19-4*365,$C19/25,BO$2,($K19+1)/0.25,4,3)/4</f>
        <v>25.782317447333014</v>
      </c>
      <c r="BP19" s="11">
        <f>PRICE($AH19,$L19-4*365,$C19/25,BP$2,($K19+1)/0.25,4,3)/4</f>
        <v>25.718147301825645</v>
      </c>
      <c r="BQ19" s="11">
        <f>PRICE($AH19,$L19-4*365,$C19/25,BQ$2,($K19+1)/0.25,4,3)/4</f>
        <v>25.654158285460856</v>
      </c>
      <c r="BR19" s="11">
        <f>PRICE($AH19,$L19-4*365,$C19/25,BR$2,($K19+1)/0.25,4,3)/4</f>
        <v>25.59034983798928</v>
      </c>
      <c r="BS19" s="11">
        <f>PRICE($AH19,$L19-4*365,$C19/25,BS$2,($K19+1)/0.25,4,3)/4</f>
        <v>25.52672140103806</v>
      </c>
      <c r="BT19" s="11">
        <f>PRICE($AH19,$L19-4*365,$C19/25,BT$2,($K19+1)/0.25,4,3)/4</f>
        <v>25.463272418103887</v>
      </c>
      <c r="BU19" s="11">
        <f>PRICE($AH19,$L19-4*365,$C19/25,BU$2,($K19+1)/0.25,4,3)/4</f>
        <v>25.400002334546155</v>
      </c>
      <c r="BV19" s="11">
        <f>PRICE($AH19,$L19-4*365,$C19/25,BV$2,($K19+1)/0.25,4,3)/4</f>
        <v>25.336910597580555</v>
      </c>
      <c r="BW19" s="11">
        <f>PRICE($AH19,$L19-4*365,$C19/25,BW$2,($K19+1)/0.25,4,3)/4</f>
        <v>25.27399665627226</v>
      </c>
      <c r="BX19" s="11">
        <f>PRICE($AH19,$L19-4*365,$C19/25,BX$2,($K19+1)/0.25,4,3)/4</f>
        <v>25.211259961529084</v>
      </c>
      <c r="BY19" s="11">
        <f>PRICE($AH19,$L19-4*365,$C19/25,BY$2,($K19+1)/0.25,4,3)/4</f>
        <v>25.148699966095236</v>
      </c>
      <c r="CA19" s="17">
        <f t="shared" si="4"/>
        <v>26.237515423833987</v>
      </c>
      <c r="CB19" s="17">
        <f t="shared" si="5"/>
        <v>26.088305374730915</v>
      </c>
      <c r="CC19" s="17">
        <f t="shared" si="6"/>
        <v>25.94006209122496</v>
      </c>
      <c r="CD19" s="17">
        <f t="shared" si="7"/>
        <v>25.792778917726</v>
      </c>
      <c r="CE19" s="17">
        <f t="shared" si="8"/>
        <v>25.646449246545085</v>
      </c>
      <c r="CF19" s="17">
        <f t="shared" si="9"/>
        <v>25.501066517535225</v>
      </c>
      <c r="CG19" s="17">
        <f t="shared" si="10"/>
        <v>25.356624217736943</v>
      </c>
      <c r="CH19" s="17">
        <f t="shared" si="11"/>
        <v>25.213115881025253</v>
      </c>
      <c r="CI19" s="17">
        <f t="shared" si="12"/>
        <v>25.070535087759392</v>
      </c>
      <c r="CJ19" s="17">
        <f t="shared" si="13"/>
        <v>24.74489795918367</v>
      </c>
      <c r="CK19" s="17">
        <f t="shared" si="14"/>
        <v>24.249999999999996</v>
      </c>
      <c r="CL19" s="17">
        <f t="shared" si="15"/>
        <v>23.774509803921568</v>
      </c>
      <c r="CM19" s="17">
        <f t="shared" si="16"/>
        <v>23.317307692307693</v>
      </c>
      <c r="CN19" s="17">
        <f t="shared" si="17"/>
        <v>22.877358490566035</v>
      </c>
      <c r="CO19" s="17">
        <f t="shared" si="18"/>
        <v>22.4537037037037</v>
      </c>
      <c r="CP19" s="17">
        <f t="shared" si="19"/>
        <v>22.045454545454543</v>
      </c>
      <c r="CQ19" s="17">
        <f t="shared" si="20"/>
        <v>21.651785714285715</v>
      </c>
      <c r="CR19" s="17">
        <f t="shared" si="21"/>
        <v>21.2719298245614</v>
      </c>
      <c r="CS19" s="17">
        <f t="shared" si="22"/>
        <v>20.905172413793103</v>
      </c>
      <c r="CT19" s="17">
        <f t="shared" si="23"/>
        <v>20.550847457627114</v>
      </c>
      <c r="CU19" s="17">
        <f t="shared" si="24"/>
        <v>20.208333333333332</v>
      </c>
      <c r="CW19" s="16">
        <f t="shared" si="25"/>
        <v>0.06395408619511578</v>
      </c>
      <c r="CX19" s="16">
        <f t="shared" si="26"/>
        <v>0.0581707509585625</v>
      </c>
      <c r="CY19" s="16">
        <f t="shared" si="27"/>
        <v>0.05242488725678118</v>
      </c>
      <c r="CZ19" s="16">
        <f t="shared" si="28"/>
        <v>0.046716237121162685</v>
      </c>
      <c r="DA19" s="16">
        <f t="shared" si="29"/>
        <v>0.04104454443973182</v>
      </c>
      <c r="DB19" s="16">
        <f t="shared" si="30"/>
        <v>0.03540955494322562</v>
      </c>
      <c r="DC19" s="16">
        <f t="shared" si="31"/>
        <v>0.02981101619135429</v>
      </c>
      <c r="DD19" s="16">
        <f t="shared" si="32"/>
        <v>0.024248677559118192</v>
      </c>
      <c r="DE19" s="16">
        <f t="shared" si="33"/>
        <v>0.01872229022323224</v>
      </c>
      <c r="DF19" s="16">
        <f t="shared" si="34"/>
        <v>0.006100696092390168</v>
      </c>
      <c r="DG19" s="16">
        <f t="shared" si="35"/>
        <v>-0.013081395348837455</v>
      </c>
      <c r="DH19" s="16">
        <f t="shared" si="36"/>
        <v>-0.031511247910016804</v>
      </c>
      <c r="DI19" s="16">
        <f t="shared" si="37"/>
        <v>-0.04923225998807401</v>
      </c>
      <c r="DJ19" s="16">
        <f t="shared" si="38"/>
        <v>-0.06628455462922356</v>
      </c>
      <c r="DK19" s="16">
        <f t="shared" si="39"/>
        <v>-0.08270528280218226</v>
      </c>
      <c r="DL19" s="16">
        <f t="shared" si="40"/>
        <v>-0.09852889358703332</v>
      </c>
      <c r="DM19" s="16">
        <f t="shared" si="41"/>
        <v>-0.11378737541528239</v>
      </c>
      <c r="DN19" s="16">
        <f t="shared" si="42"/>
        <v>-0.1285104719162249</v>
      </c>
      <c r="DO19" s="16">
        <f t="shared" si="43"/>
        <v>-0.14272587543437587</v>
      </c>
      <c r="DP19" s="16">
        <f t="shared" si="44"/>
        <v>-0.15645940086716625</v>
      </c>
      <c r="DQ19" s="16">
        <f t="shared" si="45"/>
        <v>-0.1697351421188632</v>
      </c>
    </row>
    <row r="20" spans="1:121" ht="13.5" thickBot="1">
      <c r="A20" t="s">
        <v>23</v>
      </c>
      <c r="B20">
        <v>24.76</v>
      </c>
      <c r="C20">
        <v>1.125</v>
      </c>
      <c r="D20" s="1">
        <v>0.048945</v>
      </c>
      <c r="E20" s="2">
        <v>39142</v>
      </c>
      <c r="F20" s="1">
        <v>0.045817</v>
      </c>
      <c r="G20" t="s">
        <v>15</v>
      </c>
      <c r="H20" s="3">
        <v>681306</v>
      </c>
      <c r="I20">
        <v>16.22</v>
      </c>
      <c r="J20" t="s">
        <v>13</v>
      </c>
      <c r="K20">
        <v>25</v>
      </c>
      <c r="L20" s="2">
        <v>42185</v>
      </c>
      <c r="M20" s="6">
        <f t="shared" si="0"/>
        <v>28.125</v>
      </c>
      <c r="N20" s="6">
        <f t="shared" si="47"/>
        <v>27.4390243902439</v>
      </c>
      <c r="O20" s="6">
        <f t="shared" si="47"/>
        <v>26.785714285714285</v>
      </c>
      <c r="P20" s="6">
        <f t="shared" si="47"/>
        <v>26.16279069767442</v>
      </c>
      <c r="Q20" s="6">
        <f t="shared" si="47"/>
        <v>25.56818181818182</v>
      </c>
      <c r="R20" s="6">
        <f t="shared" si="47"/>
        <v>25</v>
      </c>
      <c r="S20" s="6">
        <f t="shared" si="47"/>
        <v>24.456521739130434</v>
      </c>
      <c r="T20" s="6">
        <f t="shared" si="47"/>
        <v>23.93617021276596</v>
      </c>
      <c r="U20" s="6">
        <f t="shared" si="47"/>
        <v>23.4375</v>
      </c>
      <c r="V20" s="6">
        <f t="shared" si="47"/>
        <v>22.959183673469386</v>
      </c>
      <c r="W20" s="6">
        <f t="shared" si="47"/>
        <v>22.5</v>
      </c>
      <c r="X20" s="6">
        <f t="shared" si="47"/>
        <v>22.058823529411764</v>
      </c>
      <c r="Y20" s="6">
        <f t="shared" si="47"/>
        <v>21.634615384615387</v>
      </c>
      <c r="Z20" s="6">
        <f t="shared" si="47"/>
        <v>21.22641509433962</v>
      </c>
      <c r="AA20" s="6">
        <f t="shared" si="47"/>
        <v>20.833333333333332</v>
      </c>
      <c r="AB20" s="6">
        <f t="shared" si="47"/>
        <v>20.454545454545453</v>
      </c>
      <c r="AC20" s="6">
        <f t="shared" si="46"/>
        <v>20.089285714285715</v>
      </c>
      <c r="AD20" s="6">
        <f t="shared" si="46"/>
        <v>19.736842105263158</v>
      </c>
      <c r="AE20" s="6">
        <f t="shared" si="46"/>
        <v>19.396551724137932</v>
      </c>
      <c r="AF20" s="6">
        <f t="shared" si="46"/>
        <v>19.06779661016949</v>
      </c>
      <c r="AG20" s="6">
        <f t="shared" si="46"/>
        <v>18.75</v>
      </c>
      <c r="AH20" s="2">
        <v>39478</v>
      </c>
      <c r="AI20" s="12">
        <f>PRICE($AH20,$L20,$C20/25,AI$2,$K20/0.25,4,3)/4</f>
        <v>25.7983264586193</v>
      </c>
      <c r="AJ20" s="12">
        <f>PRICE($AH20,$L20,$C20/25,AJ$2,$K20/0.25,4,3)/4</f>
        <v>25.63628715827294</v>
      </c>
      <c r="AK20" s="12">
        <f>PRICE($AH20,$L20,$C20/25,AK$2,$K20/0.25,4,3)/4</f>
        <v>25.475408371680196</v>
      </c>
      <c r="AL20" s="12">
        <f>PRICE($AH20,$L20,$C20/25,AL$2,$K20/0.25,4,3)/4</f>
        <v>25.315681286979633</v>
      </c>
      <c r="AM20" s="12">
        <f>PRICE($AH20,$L20,$C20/25,AM$2,$K20/0.25,4,3)/4</f>
        <v>25.157097162069203</v>
      </c>
      <c r="AN20" s="12">
        <f>PRICE($AH20,$L20,$C20/25,AN$2,$K20/0.25,4,3)/4</f>
        <v>24.99964732403298</v>
      </c>
      <c r="AO20" s="12">
        <f>PRICE($AH20,$L20,$C20/25,AO$2,$K20/0.25,4,3)/4</f>
        <v>24.8433231685749</v>
      </c>
      <c r="AP20" s="12">
        <f>PRICE($AH20,$L20,$C20/25,AP$2,$K20/0.25,4,3)/4</f>
        <v>24.68811615945577</v>
      </c>
      <c r="AQ20" s="12">
        <f>PRICE($AH20,$L20,$C20/25,AQ$2,$K20/0.25,4,3)/4</f>
        <v>24.534017827935227</v>
      </c>
      <c r="AR20" s="12">
        <f>PRICE($AH20,$L20,$C20/25,AR$2,$K20/0.25,4,3)/4</f>
        <v>24.38101977221948</v>
      </c>
      <c r="AS20" s="12">
        <f>PRICE($AH20,$L20,$C20/25,AS$2,$K20/0.25,4,3)/4</f>
        <v>24.229113656912634</v>
      </c>
      <c r="AT20" s="12">
        <f>PRICE($AH20,$L20,$C20/25,AT$2,$K20/0.25,4,3)/4</f>
        <v>24.07829121247254</v>
      </c>
      <c r="AU20" s="12">
        <f>PRICE($AH20,$L20,$C20/25,AU$2,$K20/0.25,4,3)/4</f>
        <v>23.928544234672724</v>
      </c>
      <c r="AV20" s="12">
        <f>PRICE($AH20,$L20,$C20/25,AV$2,$K20/0.25,4,3)/4</f>
        <v>23.77986458406672</v>
      </c>
      <c r="AW20" s="12">
        <f>PRICE($AH20,$L20,$C20/25,AW$2,$K20/0.25,4,3)/4</f>
        <v>23.63224418545901</v>
      </c>
      <c r="AX20" s="12">
        <f>PRICE($AH20,$L20,$C20/25,AX$2,$K20/0.25,4,3)/4</f>
        <v>23.485675027379095</v>
      </c>
      <c r="AY20" s="12">
        <f>PRICE($AH20,$L20,$C20/25,AY$2,$K20/0.25,4,3)/4</f>
        <v>23.340149161560017</v>
      </c>
      <c r="AZ20" s="12">
        <f>PRICE($AH20,$L20,$C20/25,AZ$2,$K20/0.25,4,3)/4</f>
        <v>23.195658702422413</v>
      </c>
      <c r="BA20" s="12">
        <f>PRICE($AH20,$L20,$C20/25,BA$2,$K20/0.25,4,3)/4</f>
        <v>23.052195826561835</v>
      </c>
      <c r="BB20" s="12">
        <f>PRICE($AH20,$L20,$C20/25,BB$2,$K20/0.25,4,3)/4</f>
        <v>22.90975277224033</v>
      </c>
      <c r="BC20" s="12">
        <f>PRICE($AH20,$L20,$C20/25,BC$2,$K20/0.25,4,3)/4</f>
        <v>22.768321838883626</v>
      </c>
      <c r="BE20" s="11">
        <f>PRICE($AH20,$L20-4*365,$C20/25,BE$2,($K20+1)/0.25,4,3)/4</f>
        <v>26.2699625385092</v>
      </c>
      <c r="BF20" s="11">
        <f>PRICE($AH20,$L20-4*365,$C20/25,BF$2,($K20+1)/0.25,4,3)/4</f>
        <v>26.186950639112514</v>
      </c>
      <c r="BG20" s="11">
        <f>PRICE($AH20,$L20-4*365,$C20/25,BG$2,($K20+1)/0.25,4,3)/4</f>
        <v>26.1042327549925</v>
      </c>
      <c r="BH20" s="11">
        <f>PRICE($AH20,$L20-4*365,$C20/25,BH$2,($K20+1)/0.25,4,3)/4</f>
        <v>26.02180776129625</v>
      </c>
      <c r="BI20" s="11">
        <f>PRICE($AH20,$L20-4*365,$C20/25,BI$2,($K20+1)/0.25,4,3)/4</f>
        <v>25.9396745377692</v>
      </c>
      <c r="BJ20" s="11">
        <f>PRICE($AH20,$L20-4*365,$C20/25,BJ$2,($K20+1)/0.25,4,3)/4</f>
        <v>25.857831968734565</v>
      </c>
      <c r="BK20" s="11">
        <f>PRICE($AH20,$L20-4*365,$C20/25,BK$2,($K20+1)/0.25,4,3)/4</f>
        <v>25.77627894307397</v>
      </c>
      <c r="BL20" s="11">
        <f>PRICE($AH20,$L20-4*365,$C20/25,BL$2,($K20+1)/0.25,4,3)/4</f>
        <v>25.695014354207476</v>
      </c>
      <c r="BM20" s="11">
        <f>PRICE($AH20,$L20-4*365,$C20/25,BM$2,($K20+1)/0.25,4,3)/4</f>
        <v>25.61403710007364</v>
      </c>
      <c r="BN20" s="11">
        <f>PRICE($AH20,$L20-4*365,$C20/25,BN$2,($K20+1)/0.25,4,3)/4</f>
        <v>25.53334608311039</v>
      </c>
      <c r="BO20" s="11">
        <f>PRICE($AH20,$L20-4*365,$C20/25,BO$2,($K20+1)/0.25,4,3)/4</f>
        <v>25.45294021023526</v>
      </c>
      <c r="BP20" s="11">
        <f>PRICE($AH20,$L20-4*365,$C20/25,BP$2,($K20+1)/0.25,4,3)/4</f>
        <v>25.37281839282576</v>
      </c>
      <c r="BQ20" s="11">
        <f>PRICE($AH20,$L20-4*365,$C20/25,BQ$2,($K20+1)/0.25,4,3)/4</f>
        <v>25.29297954670059</v>
      </c>
      <c r="BR20" s="11">
        <f>PRICE($AH20,$L20-4*365,$C20/25,BR$2,($K20+1)/0.25,4,3)/4</f>
        <v>25.213422592099764</v>
      </c>
      <c r="BS20" s="11">
        <f>PRICE($AH20,$L20-4*365,$C20/25,BS$2,($K20+1)/0.25,4,3)/4</f>
        <v>25.134146453665995</v>
      </c>
      <c r="BT20" s="11">
        <f>PRICE($AH20,$L20-4*365,$C20/25,BT$2,($K20+1)/0.25,4,3)/4</f>
        <v>25.0551500604254</v>
      </c>
      <c r="BU20" s="11">
        <f>PRICE($AH20,$L20-4*365,$C20/25,BU$2,($K20+1)/0.25,4,3)/4</f>
        <v>24.976432345768316</v>
      </c>
      <c r="BV20" s="11">
        <f>PRICE($AH20,$L20-4*365,$C20/25,BV$2,($K20+1)/0.25,4,3)/4</f>
        <v>24.897992247430814</v>
      </c>
      <c r="BW20" s="11">
        <f>PRICE($AH20,$L20-4*365,$C20/25,BW$2,($K20+1)/0.25,4,3)/4</f>
        <v>24.81982870747571</v>
      </c>
      <c r="BX20" s="11">
        <f>PRICE($AH20,$L20-4*365,$C20/25,BX$2,($K20+1)/0.25,4,3)/4</f>
        <v>24.74194067227362</v>
      </c>
      <c r="BY20" s="11">
        <f>PRICE($AH20,$L20-4*365,$C20/25,BY$2,($K20+1)/0.25,4,3)/4</f>
        <v>24.664327092484804</v>
      </c>
      <c r="CA20" s="17">
        <f t="shared" si="4"/>
        <v>25.7983264586193</v>
      </c>
      <c r="CB20" s="17">
        <f t="shared" si="5"/>
        <v>25.63628715827294</v>
      </c>
      <c r="CC20" s="17">
        <f t="shared" si="6"/>
        <v>25.475408371680196</v>
      </c>
      <c r="CD20" s="17">
        <f t="shared" si="7"/>
        <v>25.315681286979633</v>
      </c>
      <c r="CE20" s="17">
        <f t="shared" si="8"/>
        <v>25.157097162069203</v>
      </c>
      <c r="CF20" s="17">
        <f t="shared" si="9"/>
        <v>24.99964732403298</v>
      </c>
      <c r="CG20" s="17">
        <f t="shared" si="10"/>
        <v>24.456521739130434</v>
      </c>
      <c r="CH20" s="17">
        <f t="shared" si="11"/>
        <v>23.93617021276596</v>
      </c>
      <c r="CI20" s="17">
        <f t="shared" si="12"/>
        <v>23.4375</v>
      </c>
      <c r="CJ20" s="17">
        <f t="shared" si="13"/>
        <v>22.959183673469386</v>
      </c>
      <c r="CK20" s="17">
        <f t="shared" si="14"/>
        <v>22.5</v>
      </c>
      <c r="CL20" s="17">
        <f t="shared" si="15"/>
        <v>22.058823529411764</v>
      </c>
      <c r="CM20" s="17">
        <f t="shared" si="16"/>
        <v>21.634615384615387</v>
      </c>
      <c r="CN20" s="17">
        <f t="shared" si="17"/>
        <v>21.22641509433962</v>
      </c>
      <c r="CO20" s="17">
        <f t="shared" si="18"/>
        <v>20.833333333333332</v>
      </c>
      <c r="CP20" s="17">
        <f t="shared" si="19"/>
        <v>20.454545454545453</v>
      </c>
      <c r="CQ20" s="17">
        <f t="shared" si="20"/>
        <v>20.089285714285715</v>
      </c>
      <c r="CR20" s="17">
        <f t="shared" si="21"/>
        <v>19.736842105263158</v>
      </c>
      <c r="CS20" s="17">
        <f t="shared" si="22"/>
        <v>19.396551724137932</v>
      </c>
      <c r="CT20" s="17">
        <f t="shared" si="23"/>
        <v>19.06779661016949</v>
      </c>
      <c r="CU20" s="17">
        <f t="shared" si="24"/>
        <v>18.75</v>
      </c>
      <c r="CW20" s="16">
        <f t="shared" si="25"/>
        <v>0.08737182789254039</v>
      </c>
      <c r="CX20" s="16">
        <f t="shared" si="26"/>
        <v>0.0808274296556113</v>
      </c>
      <c r="CY20" s="16">
        <f t="shared" si="27"/>
        <v>0.07432990192569444</v>
      </c>
      <c r="CZ20" s="18">
        <f t="shared" si="28"/>
        <v>0.06787888881177828</v>
      </c>
      <c r="DA20" s="18">
        <f t="shared" si="29"/>
        <v>0.06147403724027467</v>
      </c>
      <c r="DB20" s="18">
        <f t="shared" si="30"/>
        <v>0.05511499693186517</v>
      </c>
      <c r="DC20" s="16">
        <f t="shared" si="31"/>
        <v>0.03317939172578477</v>
      </c>
      <c r="DD20" s="16">
        <f t="shared" si="32"/>
        <v>0.012163578867768754</v>
      </c>
      <c r="DE20" s="16">
        <f t="shared" si="33"/>
        <v>-0.007976575121163232</v>
      </c>
      <c r="DF20" s="16">
        <f t="shared" si="34"/>
        <v>-0.027294682008506266</v>
      </c>
      <c r="DG20" s="16">
        <f t="shared" si="35"/>
        <v>-0.0458400646203555</v>
      </c>
      <c r="DH20" s="16">
        <f t="shared" si="36"/>
        <v>-0.06365817732585777</v>
      </c>
      <c r="DI20" s="16">
        <f t="shared" si="37"/>
        <v>-0.08079097800422519</v>
      </c>
      <c r="DJ20" s="16">
        <f t="shared" si="38"/>
        <v>-0.09727725790227704</v>
      </c>
      <c r="DK20" s="16">
        <f t="shared" si="39"/>
        <v>-0.11315293484114175</v>
      </c>
      <c r="DL20" s="16">
        <f t="shared" si="40"/>
        <v>-0.12845131443677493</v>
      </c>
      <c r="DM20" s="16">
        <f t="shared" si="41"/>
        <v>-0.14320332333256403</v>
      </c>
      <c r="DN20" s="16">
        <f t="shared" si="42"/>
        <v>-0.1574377178811326</v>
      </c>
      <c r="DO20" s="16">
        <f t="shared" si="43"/>
        <v>-0.17118127123837112</v>
      </c>
      <c r="DP20" s="16">
        <f t="shared" si="44"/>
        <v>-0.18445894143095753</v>
      </c>
      <c r="DQ20" s="16">
        <f t="shared" si="45"/>
        <v>-0.19729402261712448</v>
      </c>
    </row>
    <row r="21" spans="1:121" ht="12.75">
      <c r="A21" t="s">
        <v>50</v>
      </c>
      <c r="B21">
        <v>26.7</v>
      </c>
      <c r="C21">
        <v>1.275</v>
      </c>
      <c r="D21" s="1">
        <v>0.044302</v>
      </c>
      <c r="E21" s="2">
        <v>39154</v>
      </c>
      <c r="F21" s="1">
        <v>0.041308</v>
      </c>
      <c r="G21" t="s">
        <v>18</v>
      </c>
      <c r="H21" s="3">
        <v>128378</v>
      </c>
      <c r="I21">
        <v>6.23</v>
      </c>
      <c r="J21" t="s">
        <v>13</v>
      </c>
      <c r="K21">
        <v>25</v>
      </c>
      <c r="L21" s="2">
        <v>41820</v>
      </c>
      <c r="M21" s="6">
        <f t="shared" si="0"/>
        <v>31.874999999999996</v>
      </c>
      <c r="N21" s="6">
        <f t="shared" si="47"/>
        <v>31.097560975609753</v>
      </c>
      <c r="O21" s="6">
        <f t="shared" si="47"/>
        <v>30.357142857142854</v>
      </c>
      <c r="P21" s="6">
        <f t="shared" si="47"/>
        <v>29.651162790697676</v>
      </c>
      <c r="Q21" s="6">
        <f t="shared" si="47"/>
        <v>28.977272727272727</v>
      </c>
      <c r="R21" s="6">
        <f t="shared" si="47"/>
        <v>28.333333333333332</v>
      </c>
      <c r="S21" s="6">
        <f t="shared" si="47"/>
        <v>27.717391304347824</v>
      </c>
      <c r="T21" s="6">
        <f t="shared" si="47"/>
        <v>27.127659574468083</v>
      </c>
      <c r="U21" s="6">
        <f t="shared" si="47"/>
        <v>26.562499999999996</v>
      </c>
      <c r="V21" s="6">
        <f t="shared" si="47"/>
        <v>26.020408163265305</v>
      </c>
      <c r="W21" s="6">
        <f t="shared" si="47"/>
        <v>25.499999999999996</v>
      </c>
      <c r="X21" s="6">
        <f t="shared" si="47"/>
        <v>25</v>
      </c>
      <c r="Y21" s="6">
        <f t="shared" si="47"/>
        <v>24.51923076923077</v>
      </c>
      <c r="Z21" s="6">
        <f t="shared" si="47"/>
        <v>24.056603773584904</v>
      </c>
      <c r="AA21" s="6">
        <f t="shared" si="47"/>
        <v>23.611111111111107</v>
      </c>
      <c r="AB21" s="6">
        <f t="shared" si="47"/>
        <v>23.18181818181818</v>
      </c>
      <c r="AC21" s="6">
        <f t="shared" si="46"/>
        <v>22.767857142857142</v>
      </c>
      <c r="AD21" s="6">
        <f t="shared" si="46"/>
        <v>22.368421052631575</v>
      </c>
      <c r="AE21" s="6">
        <f t="shared" si="46"/>
        <v>21.982758620689655</v>
      </c>
      <c r="AF21" s="6">
        <f t="shared" si="46"/>
        <v>21.610169491525422</v>
      </c>
      <c r="AG21" s="6">
        <f t="shared" si="46"/>
        <v>21.25</v>
      </c>
      <c r="AH21" s="2">
        <v>39478</v>
      </c>
      <c r="AI21" s="12">
        <f>PRICE($AH21,$L21,$C21/25,AI$2,$K21/0.25,4,3)/4</f>
        <v>26.54884184379871</v>
      </c>
      <c r="AJ21" s="12">
        <f>PRICE($AH21,$L21,$C21/25,AJ$2,$K21/0.25,4,3)/4</f>
        <v>26.403549717161752</v>
      </c>
      <c r="AK21" s="12">
        <f>PRICE($AH21,$L21,$C21/25,AK$2,$K21/0.25,4,3)/4</f>
        <v>26.25916486059978</v>
      </c>
      <c r="AL21" s="12">
        <f>PRICE($AH21,$L21,$C21/25,AL$2,$K21/0.25,4,3)/4</f>
        <v>26.11568124610933</v>
      </c>
      <c r="AM21" s="12">
        <f>PRICE($AH21,$L21,$C21/25,AM$2,$K21/0.25,4,3)/4</f>
        <v>25.973092887609916</v>
      </c>
      <c r="AN21" s="12">
        <f>PRICE($AH21,$L21,$C21/25,AN$2,$K21/0.25,4,3)/4</f>
        <v>25.831393840639745</v>
      </c>
      <c r="AO21" s="12">
        <f>PRICE($AH21,$L21,$C21/25,AO$2,$K21/0.25,4,3)/4</f>
        <v>25.690578202055637</v>
      </c>
      <c r="AP21" s="12">
        <f>PRICE($AH21,$L21,$C21/25,AP$2,$K21/0.25,4,3)/4</f>
        <v>25.550640109733937</v>
      </c>
      <c r="AQ21" s="12">
        <f>PRICE($AH21,$L21,$C21/25,AQ$2,$K21/0.25,4,3)/4</f>
        <v>25.411573742273657</v>
      </c>
      <c r="AR21" s="12">
        <f>PRICE($AH21,$L21,$C21/25,AR$2,$K21/0.25,4,3)/4</f>
        <v>25.273373318703</v>
      </c>
      <c r="AS21" s="12">
        <f>PRICE($AH21,$L21,$C21/25,AS$2,$K21/0.25,4,3)/4</f>
        <v>25.136033098186903</v>
      </c>
      <c r="AT21" s="12">
        <f>PRICE($AH21,$L21,$C21/25,AT$2,$K21/0.25,4,3)/4</f>
        <v>24.999547379736846</v>
      </c>
      <c r="AU21" s="12">
        <f>PRICE($AH21,$L21,$C21/25,AU$2,$K21/0.25,4,3)/4</f>
        <v>24.863910501923968</v>
      </c>
      <c r="AV21" s="12">
        <f>PRICE($AH21,$L21,$C21/25,AV$2,$K21/0.25,4,3)/4</f>
        <v>24.729116842592603</v>
      </c>
      <c r="AW21" s="12">
        <f>PRICE($AH21,$L21,$C21/25,AW$2,$K21/0.25,4,3)/4</f>
        <v>24.59516081857771</v>
      </c>
      <c r="AX21" s="12">
        <f>PRICE($AH21,$L21,$C21/25,AX$2,$K21/0.25,4,3)/4</f>
        <v>24.462036885423217</v>
      </c>
      <c r="AY21" s="12">
        <f>PRICE($AH21,$L21,$C21/25,AY$2,$K21/0.25,4,3)/4</f>
        <v>24.329739537102498</v>
      </c>
      <c r="AZ21" s="12">
        <f>PRICE($AH21,$L21,$C21/25,AZ$2,$K21/0.25,4,3)/4</f>
        <v>24.198263305742</v>
      </c>
      <c r="BA21" s="12">
        <f>PRICE($AH21,$L21,$C21/25,BA$2,$K21/0.25,4,3)/4</f>
        <v>24.067602761345857</v>
      </c>
      <c r="BB21" s="12">
        <f>PRICE($AH21,$L21,$C21/25,BB$2,$K21/0.25,4,3)/4</f>
        <v>23.93775251152257</v>
      </c>
      <c r="BC21" s="12">
        <f>PRICE($AH21,$L21,$C21/25,BC$2,$K21/0.25,4,3)/4</f>
        <v>23.80870720121493</v>
      </c>
      <c r="BE21" s="11">
        <f>PRICE($AH21,$L21-4*365,$C21/25,BE$2,($K21+1)/0.25,4,3)/4</f>
        <v>26.53866206036324</v>
      </c>
      <c r="BF21" s="11">
        <f>PRICE($AH21,$L21-4*365,$C21/25,BF$2,($K21+1)/0.25,4,3)/4</f>
        <v>26.478394603223748</v>
      </c>
      <c r="BG21" s="11">
        <f>PRICE($AH21,$L21-4*365,$C21/25,BG$2,($K21+1)/0.25,4,3)/4</f>
        <v>26.41828329805374</v>
      </c>
      <c r="BH21" s="11">
        <f>PRICE($AH21,$L21-4*365,$C21/25,BH$2,($K21+1)/0.25,4,3)/4</f>
        <v>26.35832769852804</v>
      </c>
      <c r="BI21" s="11">
        <f>PRICE($AH21,$L21-4*365,$C21/25,BI$2,($K21+1)/0.25,4,3)/4</f>
        <v>26.298527359711244</v>
      </c>
      <c r="BJ21" s="11">
        <f>PRICE($AH21,$L21-4*365,$C21/25,BJ$2,($K21+1)/0.25,4,3)/4</f>
        <v>26.238881838052677</v>
      </c>
      <c r="BK21" s="11">
        <f>PRICE($AH21,$L21-4*365,$C21/25,BK$2,($K21+1)/0.25,4,3)/4</f>
        <v>26.179390691382057</v>
      </c>
      <c r="BL21" s="11">
        <f>PRICE($AH21,$L21-4*365,$C21/25,BL$2,($K21+1)/0.25,4,3)/4</f>
        <v>26.12005347890471</v>
      </c>
      <c r="BM21" s="11">
        <f>PRICE($AH21,$L21-4*365,$C21/25,BM$2,($K21+1)/0.25,4,3)/4</f>
        <v>26.0608697611968</v>
      </c>
      <c r="BN21" s="11">
        <f>PRICE($AH21,$L21-4*365,$C21/25,BN$2,($K21+1)/0.25,4,3)/4</f>
        <v>26.001839100201025</v>
      </c>
      <c r="BO21" s="11">
        <f>PRICE($AH21,$L21-4*365,$C21/25,BO$2,($K21+1)/0.25,4,3)/4</f>
        <v>25.942961059221865</v>
      </c>
      <c r="BP21" s="11">
        <f>PRICE($AH21,$L21-4*365,$C21/25,BP$2,($K21+1)/0.25,4,3)/4</f>
        <v>25.88423520292086</v>
      </c>
      <c r="BQ21" s="11">
        <f>PRICE($AH21,$L21-4*365,$C21/25,BQ$2,($K21+1)/0.25,4,3)/4</f>
        <v>25.82566109731241</v>
      </c>
      <c r="BR21" s="11">
        <f>PRICE($AH21,$L21-4*365,$C21/25,BR$2,($K21+1)/0.25,4,3)/4</f>
        <v>25.767238309758834</v>
      </c>
      <c r="BS21" s="11">
        <f>PRICE($AH21,$L21-4*365,$C21/25,BS$2,($K21+1)/0.25,4,3)/4</f>
        <v>25.708966408966166</v>
      </c>
      <c r="BT21" s="11">
        <f>PRICE($AH21,$L21-4*365,$C21/25,BT$2,($K21+1)/0.25,4,3)/4</f>
        <v>25.65084496497954</v>
      </c>
      <c r="BU21" s="11">
        <f>PRICE($AH21,$L21-4*365,$C21/25,BU$2,($K21+1)/0.25,4,3)/4</f>
        <v>25.59287354917853</v>
      </c>
      <c r="BV21" s="11">
        <f>PRICE($AH21,$L21-4*365,$C21/25,BV$2,($K21+1)/0.25,4,3)/4</f>
        <v>25.535051734272958</v>
      </c>
      <c r="BW21" s="11">
        <f>PRICE($AH21,$L21-4*365,$C21/25,BW$2,($K21+1)/0.25,4,3)/4</f>
        <v>25.477379094298293</v>
      </c>
      <c r="BX21" s="11">
        <f>PRICE($AH21,$L21-4*365,$C21/25,BX$2,($K21+1)/0.25,4,3)/4</f>
        <v>25.41985520461107</v>
      </c>
      <c r="BY21" s="11">
        <f>PRICE($AH21,$L21-4*365,$C21/25,BY$2,($K21+1)/0.25,4,3)/4</f>
        <v>25.3624796418848</v>
      </c>
      <c r="CA21" s="17">
        <f t="shared" si="4"/>
        <v>26.53866206036324</v>
      </c>
      <c r="CB21" s="17">
        <f t="shared" si="5"/>
        <v>26.403549717161752</v>
      </c>
      <c r="CC21" s="17">
        <f t="shared" si="6"/>
        <v>26.25916486059978</v>
      </c>
      <c r="CD21" s="17">
        <f t="shared" si="7"/>
        <v>26.11568124610933</v>
      </c>
      <c r="CE21" s="17">
        <f t="shared" si="8"/>
        <v>25.973092887609916</v>
      </c>
      <c r="CF21" s="17">
        <f t="shared" si="9"/>
        <v>25.831393840639745</v>
      </c>
      <c r="CG21" s="17">
        <f t="shared" si="10"/>
        <v>25.690578202055637</v>
      </c>
      <c r="CH21" s="17">
        <f t="shared" si="11"/>
        <v>25.550640109733937</v>
      </c>
      <c r="CI21" s="17">
        <f t="shared" si="12"/>
        <v>25.411573742273657</v>
      </c>
      <c r="CJ21" s="17">
        <f t="shared" si="13"/>
        <v>25.273373318703</v>
      </c>
      <c r="CK21" s="17">
        <f t="shared" si="14"/>
        <v>25.136033098186903</v>
      </c>
      <c r="CL21" s="17">
        <f t="shared" si="15"/>
        <v>24.999547379736846</v>
      </c>
      <c r="CM21" s="17">
        <f t="shared" si="16"/>
        <v>24.51923076923077</v>
      </c>
      <c r="CN21" s="17">
        <f t="shared" si="17"/>
        <v>24.056603773584904</v>
      </c>
      <c r="CO21" s="17">
        <f t="shared" si="18"/>
        <v>23.611111111111107</v>
      </c>
      <c r="CP21" s="17">
        <f t="shared" si="19"/>
        <v>23.18181818181818</v>
      </c>
      <c r="CQ21" s="17">
        <f t="shared" si="20"/>
        <v>22.767857142857142</v>
      </c>
      <c r="CR21" s="17">
        <f t="shared" si="21"/>
        <v>22.368421052631575</v>
      </c>
      <c r="CS21" s="17">
        <f t="shared" si="22"/>
        <v>21.982758620689655</v>
      </c>
      <c r="CT21" s="17">
        <f t="shared" si="23"/>
        <v>21.610169491525422</v>
      </c>
      <c r="CU21" s="17">
        <f t="shared" si="24"/>
        <v>21.25</v>
      </c>
      <c r="CW21" s="16">
        <f t="shared" si="25"/>
        <v>0.041710189526713126</v>
      </c>
      <c r="CX21" s="16">
        <f t="shared" si="26"/>
        <v>0.03664980214088964</v>
      </c>
      <c r="CY21" s="16">
        <f t="shared" si="27"/>
        <v>0.031242129610478564</v>
      </c>
      <c r="CZ21" s="16">
        <f t="shared" si="28"/>
        <v>0.02586821146476881</v>
      </c>
      <c r="DA21" s="16">
        <f t="shared" si="29"/>
        <v>0.020527823505989362</v>
      </c>
      <c r="DB21" s="16">
        <f t="shared" si="30"/>
        <v>0.015220743095121447</v>
      </c>
      <c r="DC21" s="16">
        <f t="shared" si="31"/>
        <v>0.009946749140660627</v>
      </c>
      <c r="DD21" s="16">
        <f t="shared" si="32"/>
        <v>0.004705622087413319</v>
      </c>
      <c r="DE21" s="16">
        <f t="shared" si="33"/>
        <v>-0.0005028560946196414</v>
      </c>
      <c r="DF21" s="16">
        <f t="shared" si="34"/>
        <v>-0.00567890192123599</v>
      </c>
      <c r="DG21" s="16">
        <f t="shared" si="35"/>
        <v>-0.010822730404984937</v>
      </c>
      <c r="DH21" s="16">
        <f t="shared" si="36"/>
        <v>-0.015934555066035805</v>
      </c>
      <c r="DI21" s="16">
        <f t="shared" si="37"/>
        <v>-0.033923941227312016</v>
      </c>
      <c r="DJ21" s="16">
        <f t="shared" si="38"/>
        <v>-0.05125079499682017</v>
      </c>
      <c r="DK21" s="16">
        <f t="shared" si="39"/>
        <v>-0.0679359134415316</v>
      </c>
      <c r="DL21" s="16">
        <f t="shared" si="40"/>
        <v>-0.0840143003064352</v>
      </c>
      <c r="DM21" s="16">
        <f t="shared" si="41"/>
        <v>-0.0995184590690209</v>
      </c>
      <c r="DN21" s="16">
        <f t="shared" si="42"/>
        <v>-0.11447861226098976</v>
      </c>
      <c r="DO21" s="16">
        <f t="shared" si="43"/>
        <v>-0.12892289810151114</v>
      </c>
      <c r="DP21" s="16">
        <f t="shared" si="44"/>
        <v>-0.14287754713387935</v>
      </c>
      <c r="DQ21" s="16">
        <f t="shared" si="45"/>
        <v>-0.15636704119850187</v>
      </c>
    </row>
    <row r="22" spans="1:121" ht="12.75">
      <c r="A22" t="s">
        <v>53</v>
      </c>
      <c r="B22">
        <v>26.75</v>
      </c>
      <c r="C22">
        <v>1.25</v>
      </c>
      <c r="D22" s="1">
        <v>0.043405</v>
      </c>
      <c r="E22" s="2">
        <v>39154</v>
      </c>
      <c r="F22" s="1">
        <v>0.040535</v>
      </c>
      <c r="G22" t="s">
        <v>18</v>
      </c>
      <c r="H22" s="3">
        <v>133036</v>
      </c>
      <c r="I22">
        <v>6.6</v>
      </c>
      <c r="J22" t="s">
        <v>13</v>
      </c>
      <c r="K22">
        <v>25</v>
      </c>
      <c r="L22" s="2">
        <v>42004</v>
      </c>
      <c r="M22" s="6">
        <f t="shared" si="0"/>
        <v>31.25</v>
      </c>
      <c r="N22" s="6">
        <f t="shared" si="47"/>
        <v>30.48780487804878</v>
      </c>
      <c r="O22" s="6">
        <f t="shared" si="47"/>
        <v>29.76190476190476</v>
      </c>
      <c r="P22" s="6">
        <f t="shared" si="47"/>
        <v>29.069767441860467</v>
      </c>
      <c r="Q22" s="6">
        <f t="shared" si="47"/>
        <v>28.40909090909091</v>
      </c>
      <c r="R22" s="6">
        <f t="shared" si="47"/>
        <v>27.77777777777778</v>
      </c>
      <c r="S22" s="6">
        <f t="shared" si="47"/>
        <v>27.17391304347826</v>
      </c>
      <c r="T22" s="6">
        <f t="shared" si="47"/>
        <v>26.595744680851062</v>
      </c>
      <c r="U22" s="6">
        <f t="shared" si="47"/>
        <v>26.041666666666668</v>
      </c>
      <c r="V22" s="6">
        <f t="shared" si="47"/>
        <v>25.51020408163265</v>
      </c>
      <c r="W22" s="6">
        <f t="shared" si="47"/>
        <v>25</v>
      </c>
      <c r="X22" s="6">
        <f t="shared" si="47"/>
        <v>24.50980392156863</v>
      </c>
      <c r="Y22" s="6">
        <f t="shared" si="47"/>
        <v>24.03846153846154</v>
      </c>
      <c r="Z22" s="6">
        <f t="shared" si="47"/>
        <v>23.58490566037736</v>
      </c>
      <c r="AA22" s="6">
        <f t="shared" si="47"/>
        <v>23.148148148148145</v>
      </c>
      <c r="AB22" s="6">
        <f t="shared" si="47"/>
        <v>22.727272727272727</v>
      </c>
      <c r="AC22" s="6">
        <f t="shared" si="46"/>
        <v>22.321428571428573</v>
      </c>
      <c r="AD22" s="6">
        <f t="shared" si="46"/>
        <v>21.929824561403507</v>
      </c>
      <c r="AE22" s="6">
        <f t="shared" si="46"/>
        <v>21.551724137931036</v>
      </c>
      <c r="AF22" s="6">
        <f t="shared" si="46"/>
        <v>21.1864406779661</v>
      </c>
      <c r="AG22" s="6">
        <f t="shared" si="46"/>
        <v>20.833333333333336</v>
      </c>
      <c r="AH22" s="2">
        <v>39478</v>
      </c>
      <c r="AI22" s="12">
        <f>PRICE($AH22,$L22,$C22/25,AI$2,$K22/0.25,4,3)/4</f>
        <v>26.503412100625884</v>
      </c>
      <c r="AJ22" s="12">
        <f>PRICE($AH22,$L22,$C22/25,AJ$2,$K22/0.25,4,3)/4</f>
        <v>26.34844976310272</v>
      </c>
      <c r="AK22" s="12">
        <f>PRICE($AH22,$L22,$C22/25,AK$2,$K22/0.25,4,3)/4</f>
        <v>26.19452407833848</v>
      </c>
      <c r="AL22" s="12">
        <f>PRICE($AH22,$L22,$C22/25,AL$2,$K22/0.25,4,3)/4</f>
        <v>26.041627674658276</v>
      </c>
      <c r="AM22" s="12">
        <f>PRICE($AH22,$L22,$C22/25,AM$2,$K22/0.25,4,3)/4</f>
        <v>25.88975323516452</v>
      </c>
      <c r="AN22" s="12">
        <f>PRICE($AH22,$L22,$C22/25,AN$2,$K22/0.25,4,3)/4</f>
        <v>25.73889349731325</v>
      </c>
      <c r="AO22" s="12">
        <f>PRICE($AH22,$L22,$C22/25,AO$2,$K22/0.25,4,3)/4</f>
        <v>25.589041252495885</v>
      </c>
      <c r="AP22" s="12">
        <f>PRICE($AH22,$L22,$C22/25,AP$2,$K22/0.25,4,3)/4</f>
        <v>25.440189345623015</v>
      </c>
      <c r="AQ22" s="12">
        <f>PRICE($AH22,$L22,$C22/25,AQ$2,$K22/0.25,4,3)/4</f>
        <v>25.292330674711447</v>
      </c>
      <c r="AR22" s="12">
        <f>PRICE($AH22,$L22,$C22/25,AR$2,$K22/0.25,4,3)/4</f>
        <v>25.1454581904758</v>
      </c>
      <c r="AS22" s="12">
        <f>PRICE($AH22,$L22,$C22/25,AS$2,$K22/0.25,4,3)/4</f>
        <v>24.999564895922127</v>
      </c>
      <c r="AT22" s="12">
        <f>PRICE($AH22,$L22,$C22/25,AT$2,$K22/0.25,4,3)/4</f>
        <v>24.854643845944782</v>
      </c>
      <c r="AU22" s="12">
        <f>PRICE($AH22,$L22,$C22/25,AU$2,$K22/0.25,4,3)/4</f>
        <v>24.710688146927833</v>
      </c>
      <c r="AV22" s="12">
        <f>PRICE($AH22,$L22,$C22/25,AV$2,$K22/0.25,4,3)/4</f>
        <v>24.56769095634768</v>
      </c>
      <c r="AW22" s="12">
        <f>PRICE($AH22,$L22,$C22/25,AW$2,$K22/0.25,4,3)/4</f>
        <v>24.425645482380762</v>
      </c>
      <c r="AX22" s="12">
        <f>PRICE($AH22,$L22,$C22/25,AX$2,$K22/0.25,4,3)/4</f>
        <v>24.284544983513126</v>
      </c>
      <c r="AY22" s="12">
        <f>PRICE($AH22,$L22,$C22/25,AY$2,$K22/0.25,4,3)/4</f>
        <v>24.14438276815311</v>
      </c>
      <c r="AZ22" s="12">
        <f>PRICE($AH22,$L22,$C22/25,AZ$2,$K22/0.25,4,3)/4</f>
        <v>24.005152194248218</v>
      </c>
      <c r="BA22" s="12">
        <f>PRICE($AH22,$L22,$C22/25,BA$2,$K22/0.25,4,3)/4</f>
        <v>23.866846668903946</v>
      </c>
      <c r="BB22" s="12">
        <f>PRICE($AH22,$L22,$C22/25,BB$2,$K22/0.25,4,3)/4</f>
        <v>23.729459648005612</v>
      </c>
      <c r="BC22" s="12">
        <f>PRICE($AH22,$L22,$C22/25,BC$2,$K22/0.25,4,3)/4</f>
        <v>23.59298463584444</v>
      </c>
      <c r="BE22" s="11">
        <f>PRICE($AH22,$L22-4*365,$C22/25,BE$2,($K22+1)/0.25,4,3)/4</f>
        <v>26.57528217127026</v>
      </c>
      <c r="BF22" s="11">
        <f>PRICE($AH22,$L22-4*365,$C22/25,BF$2,($K22+1)/0.25,4,3)/4</f>
        <v>26.503229698863112</v>
      </c>
      <c r="BG22" s="11">
        <f>PRICE($AH22,$L22-4*365,$C22/25,BG$2,($K22+1)/0.25,4,3)/4</f>
        <v>26.431398043983627</v>
      </c>
      <c r="BH22" s="11">
        <f>PRICE($AH22,$L22-4*365,$C22/25,BH$2,($K22+1)/0.25,4,3)/4</f>
        <v>26.359786468861298</v>
      </c>
      <c r="BI22" s="11">
        <f>PRICE($AH22,$L22-4*365,$C22/25,BI$2,($K22+1)/0.25,4,3)/4</f>
        <v>26.288394238381787</v>
      </c>
      <c r="BJ22" s="11">
        <f>PRICE($AH22,$L22-4*365,$C22/25,BJ$2,($K22+1)/0.25,4,3)/4</f>
        <v>26.217220620076187</v>
      </c>
      <c r="BK22" s="11">
        <f>PRICE($AH22,$L22-4*365,$C22/25,BK$2,($K22+1)/0.25,4,3)/4</f>
        <v>26.146264884111243</v>
      </c>
      <c r="BL22" s="11">
        <f>PRICE($AH22,$L22-4*365,$C22/25,BL$2,($K22+1)/0.25,4,3)/4</f>
        <v>26.075526303279077</v>
      </c>
      <c r="BM22" s="11">
        <f>PRICE($AH22,$L22-4*365,$C22/25,BM$2,($K22+1)/0.25,4,3)/4</f>
        <v>26.005004152986817</v>
      </c>
      <c r="BN22" s="11">
        <f>PRICE($AH22,$L22-4*365,$C22/25,BN$2,($K22+1)/0.25,4,3)/4</f>
        <v>25.93469771124697</v>
      </c>
      <c r="BO22" s="11">
        <f>PRICE($AH22,$L22-4*365,$C22/25,BO$2,($K22+1)/0.25,4,3)/4</f>
        <v>25.864606258667177</v>
      </c>
      <c r="BP22" s="11">
        <f>PRICE($AH22,$L22-4*365,$C22/25,BP$2,($K22+1)/0.25,4,3)/4</f>
        <v>25.794729078440056</v>
      </c>
      <c r="BQ22" s="11">
        <f>PRICE($AH22,$L22-4*365,$C22/25,BQ$2,($K22+1)/0.25,4,3)/4</f>
        <v>25.7250654563337</v>
      </c>
      <c r="BR22" s="11">
        <f>PRICE($AH22,$L22-4*365,$C22/25,BR$2,($K22+1)/0.25,4,3)/4</f>
        <v>25.655614680681246</v>
      </c>
      <c r="BS22" s="11">
        <f>PRICE($AH22,$L22-4*365,$C22/25,BS$2,($K22+1)/0.25,4,3)/4</f>
        <v>25.5863760423715</v>
      </c>
      <c r="BT22" s="11">
        <f>PRICE($AH22,$L22-4*365,$C22/25,BT$2,($K22+1)/0.25,4,3)/4</f>
        <v>25.517348834838884</v>
      </c>
      <c r="BU22" s="11">
        <f>PRICE($AH22,$L22-4*365,$C22/25,BU$2,($K22+1)/0.25,4,3)/4</f>
        <v>25.448532354053505</v>
      </c>
      <c r="BV22" s="11">
        <f>PRICE($AH22,$L22-4*365,$C22/25,BV$2,($K22+1)/0.25,4,3)/4</f>
        <v>25.379925898511765</v>
      </c>
      <c r="BW22" s="11">
        <f>PRICE($AH22,$L22-4*365,$C22/25,BW$2,($K22+1)/0.25,4,3)/4</f>
        <v>25.311528769226474</v>
      </c>
      <c r="BX22" s="11">
        <f>PRICE($AH22,$L22-4*365,$C22/25,BX$2,($K22+1)/0.25,4,3)/4</f>
        <v>25.24334026971702</v>
      </c>
      <c r="BY22" s="11">
        <f>PRICE($AH22,$L22-4*365,$C22/25,BY$2,($K22+1)/0.25,4,3)/4</f>
        <v>25.175359706000172</v>
      </c>
      <c r="CA22" s="17">
        <f t="shared" si="4"/>
        <v>26.503412100625884</v>
      </c>
      <c r="CB22" s="17">
        <f t="shared" si="5"/>
        <v>26.34844976310272</v>
      </c>
      <c r="CC22" s="17">
        <f t="shared" si="6"/>
        <v>26.19452407833848</v>
      </c>
      <c r="CD22" s="17">
        <f t="shared" si="7"/>
        <v>26.041627674658276</v>
      </c>
      <c r="CE22" s="17">
        <f t="shared" si="8"/>
        <v>25.88975323516452</v>
      </c>
      <c r="CF22" s="17">
        <f t="shared" si="9"/>
        <v>25.73889349731325</v>
      </c>
      <c r="CG22" s="17">
        <f t="shared" si="10"/>
        <v>25.589041252495885</v>
      </c>
      <c r="CH22" s="17">
        <f t="shared" si="11"/>
        <v>25.440189345623015</v>
      </c>
      <c r="CI22" s="17">
        <f t="shared" si="12"/>
        <v>25.292330674711447</v>
      </c>
      <c r="CJ22" s="17">
        <f t="shared" si="13"/>
        <v>25.1454581904758</v>
      </c>
      <c r="CK22" s="17">
        <f t="shared" si="14"/>
        <v>24.999564895922127</v>
      </c>
      <c r="CL22" s="17">
        <f t="shared" si="15"/>
        <v>24.50980392156863</v>
      </c>
      <c r="CM22" s="17">
        <f t="shared" si="16"/>
        <v>24.03846153846154</v>
      </c>
      <c r="CN22" s="17">
        <f t="shared" si="17"/>
        <v>23.58490566037736</v>
      </c>
      <c r="CO22" s="17">
        <f t="shared" si="18"/>
        <v>23.148148148148145</v>
      </c>
      <c r="CP22" s="17">
        <f t="shared" si="19"/>
        <v>22.727272727272727</v>
      </c>
      <c r="CQ22" s="17">
        <f t="shared" si="20"/>
        <v>22.321428571428573</v>
      </c>
      <c r="CR22" s="17">
        <f t="shared" si="21"/>
        <v>21.929824561403507</v>
      </c>
      <c r="CS22" s="17">
        <f t="shared" si="22"/>
        <v>21.551724137931036</v>
      </c>
      <c r="CT22" s="17">
        <f t="shared" si="23"/>
        <v>21.1864406779661</v>
      </c>
      <c r="CU22" s="17">
        <f t="shared" si="24"/>
        <v>20.833333333333336</v>
      </c>
      <c r="CW22" s="16">
        <f t="shared" si="25"/>
        <v>0.03751073273367789</v>
      </c>
      <c r="CX22" s="16">
        <f t="shared" si="26"/>
        <v>0.031717748153372805</v>
      </c>
      <c r="CY22" s="16">
        <f t="shared" si="27"/>
        <v>0.025963516947232756</v>
      </c>
      <c r="CZ22" s="16">
        <f t="shared" si="28"/>
        <v>0.020247763538627117</v>
      </c>
      <c r="DA22" s="16">
        <f t="shared" si="29"/>
        <v>0.014570214398673675</v>
      </c>
      <c r="DB22" s="16">
        <f t="shared" si="30"/>
        <v>0.008930598030401748</v>
      </c>
      <c r="DC22" s="16">
        <f t="shared" si="31"/>
        <v>0.0033286449531171325</v>
      </c>
      <c r="DD22" s="16">
        <f t="shared" si="32"/>
        <v>-0.002235912313158339</v>
      </c>
      <c r="DE22" s="16">
        <f t="shared" si="33"/>
        <v>-0.007763339263123448</v>
      </c>
      <c r="DF22" s="16">
        <f t="shared" si="34"/>
        <v>-0.013253899421465376</v>
      </c>
      <c r="DG22" s="16">
        <f t="shared" si="35"/>
        <v>-0.018707854358051335</v>
      </c>
      <c r="DH22" s="16">
        <f t="shared" si="36"/>
        <v>-0.03701667582921009</v>
      </c>
      <c r="DI22" s="16">
        <f t="shared" si="37"/>
        <v>-0.05463695183321349</v>
      </c>
      <c r="DJ22" s="16">
        <f t="shared" si="38"/>
        <v>-0.07159231176159409</v>
      </c>
      <c r="DK22" s="16">
        <f t="shared" si="39"/>
        <v>-0.08791969539633104</v>
      </c>
      <c r="DL22" s="16">
        <f t="shared" si="40"/>
        <v>-0.10365335598980463</v>
      </c>
      <c r="DM22" s="16">
        <f t="shared" si="41"/>
        <v>-0.11882510013351133</v>
      </c>
      <c r="DN22" s="16">
        <f t="shared" si="42"/>
        <v>-0.133464502377439</v>
      </c>
      <c r="DO22" s="16">
        <f t="shared" si="43"/>
        <v>-0.14759909764743795</v>
      </c>
      <c r="DP22" s="16">
        <f t="shared" si="44"/>
        <v>-0.16125455409472522</v>
      </c>
      <c r="DQ22" s="16">
        <f t="shared" si="45"/>
        <v>-0.17445482866043605</v>
      </c>
    </row>
    <row r="23" spans="1:121" ht="12.75">
      <c r="A23" t="s">
        <v>56</v>
      </c>
      <c r="B23">
        <v>25.35</v>
      </c>
      <c r="C23">
        <v>1.1625</v>
      </c>
      <c r="D23" s="1">
        <v>0.049299</v>
      </c>
      <c r="E23" s="2">
        <v>39122</v>
      </c>
      <c r="F23" s="1">
        <v>0.045386</v>
      </c>
      <c r="G23" t="s">
        <v>15</v>
      </c>
      <c r="H23" s="3">
        <v>279299</v>
      </c>
      <c r="I23">
        <v>6.07</v>
      </c>
      <c r="J23" t="s">
        <v>13</v>
      </c>
      <c r="K23">
        <v>25</v>
      </c>
      <c r="L23" s="2">
        <v>41717</v>
      </c>
      <c r="M23" s="6">
        <f t="shared" si="0"/>
        <v>29.0625</v>
      </c>
      <c r="N23" s="6">
        <f t="shared" si="47"/>
        <v>28.353658536585368</v>
      </c>
      <c r="O23" s="6">
        <f t="shared" si="47"/>
        <v>27.67857142857143</v>
      </c>
      <c r="P23" s="6">
        <f t="shared" si="47"/>
        <v>27.034883720930235</v>
      </c>
      <c r="Q23" s="6">
        <f t="shared" si="47"/>
        <v>26.42045454545455</v>
      </c>
      <c r="R23" s="6">
        <f t="shared" si="47"/>
        <v>25.833333333333336</v>
      </c>
      <c r="S23" s="6">
        <f t="shared" si="47"/>
        <v>25.271739130434785</v>
      </c>
      <c r="T23" s="6">
        <f t="shared" si="47"/>
        <v>24.73404255319149</v>
      </c>
      <c r="U23" s="6">
        <f t="shared" si="47"/>
        <v>24.21875</v>
      </c>
      <c r="V23" s="6">
        <f t="shared" si="47"/>
        <v>23.72448979591837</v>
      </c>
      <c r="W23" s="6">
        <f t="shared" si="47"/>
        <v>23.25</v>
      </c>
      <c r="X23" s="6">
        <f t="shared" si="47"/>
        <v>22.794117647058826</v>
      </c>
      <c r="Y23" s="6">
        <f t="shared" si="47"/>
        <v>22.355769230769234</v>
      </c>
      <c r="Z23" s="6">
        <f t="shared" si="47"/>
        <v>21.933962264150946</v>
      </c>
      <c r="AA23" s="6">
        <f t="shared" si="47"/>
        <v>21.52777777777778</v>
      </c>
      <c r="AB23" s="6">
        <f t="shared" si="47"/>
        <v>21.136363636363637</v>
      </c>
      <c r="AC23" s="6">
        <f t="shared" si="46"/>
        <v>20.758928571428577</v>
      </c>
      <c r="AD23" s="6">
        <f t="shared" si="46"/>
        <v>20.394736842105264</v>
      </c>
      <c r="AE23" s="6">
        <f t="shared" si="46"/>
        <v>20.043103448275865</v>
      </c>
      <c r="AF23" s="6">
        <f t="shared" si="46"/>
        <v>19.703389830508474</v>
      </c>
      <c r="AG23" s="6">
        <f t="shared" si="46"/>
        <v>19.375000000000004</v>
      </c>
      <c r="AH23" s="2">
        <v>39478</v>
      </c>
      <c r="AI23" s="12">
        <f>PRICE($AH23,$L23,$C23/25,AI$2,$K23/0.25,4,3)/4</f>
        <v>25.879441962942515</v>
      </c>
      <c r="AJ23" s="12">
        <f>PRICE($AH23,$L23,$C23/25,AJ$2,$K23/0.25,4,3)/4</f>
        <v>25.74182326164972</v>
      </c>
      <c r="AK23" s="12">
        <f>PRICE($AH23,$L23,$C23/25,AK$2,$K23/0.25,4,3)/4</f>
        <v>25.60503266049308</v>
      </c>
      <c r="AL23" s="12">
        <f>PRICE($AH23,$L23,$C23/25,AL$2,$K23/0.25,4,3)/4</f>
        <v>25.46906486476609</v>
      </c>
      <c r="AM23" s="12">
        <f>PRICE($AH23,$L23,$C23/25,AM$2,$K23/0.25,4,3)/4</f>
        <v>25.333914615206403</v>
      </c>
      <c r="AN23" s="12">
        <f>PRICE($AH23,$L23,$C23/25,AN$2,$K23/0.25,4,3)/4</f>
        <v>25.19957668774787</v>
      </c>
      <c r="AO23" s="12">
        <f>PRICE($AH23,$L23,$C23/25,AO$2,$K23/0.25,4,3)/4</f>
        <v>25.06604589327622</v>
      </c>
      <c r="AP23" s="12">
        <f>PRICE($AH23,$L23,$C23/25,AP$2,$K23/0.25,4,3)/4</f>
        <v>24.933317077385276</v>
      </c>
      <c r="AQ23" s="12">
        <f>PRICE($AH23,$L23,$C23/25,AQ$2,$K23/0.25,4,3)/4</f>
        <v>24.801385120135013</v>
      </c>
      <c r="AR23" s="12">
        <f>PRICE($AH23,$L23,$C23/25,AR$2,$K23/0.25,4,3)/4</f>
        <v>24.670244935812303</v>
      </c>
      <c r="AS23" s="12">
        <f>PRICE($AH23,$L23,$C23/25,AS$2,$K23/0.25,4,3)/4</f>
        <v>24.53989147269243</v>
      </c>
      <c r="AT23" s="12">
        <f>PRICE($AH23,$L23,$C23/25,AT$2,$K23/0.25,4,3)/4</f>
        <v>24.410319712802306</v>
      </c>
      <c r="AU23" s="12">
        <f>PRICE($AH23,$L23,$C23/25,AU$2,$K23/0.25,4,3)/4</f>
        <v>24.281524671686498</v>
      </c>
      <c r="AV23" s="12">
        <f>PRICE($AH23,$L23,$C23/25,AV$2,$K23/0.25,4,3)/4</f>
        <v>24.153501398173308</v>
      </c>
      <c r="AW23" s="12">
        <f>PRICE($AH23,$L23,$C23/25,AW$2,$K23/0.25,4,3)/4</f>
        <v>24.026244974144205</v>
      </c>
      <c r="AX23" s="12">
        <f>PRICE($AH23,$L23,$C23/25,AX$2,$K23/0.25,4,3)/4</f>
        <v>23.899750514303744</v>
      </c>
      <c r="AY23" s="12">
        <f>PRICE($AH23,$L23,$C23/25,AY$2,$K23/0.25,4,3)/4</f>
        <v>23.774013165951246</v>
      </c>
      <c r="AZ23" s="12">
        <f>PRICE($AH23,$L23,$C23/25,AZ$2,$K23/0.25,4,3)/4</f>
        <v>23.64902810875504</v>
      </c>
      <c r="BA23" s="12">
        <f>PRICE($AH23,$L23,$C23/25,BA$2,$K23/0.25,4,3)/4</f>
        <v>23.524790554527375</v>
      </c>
      <c r="BB23" s="12">
        <f>PRICE($AH23,$L23,$C23/25,BB$2,$K23/0.25,4,3)/4</f>
        <v>23.401295747000944</v>
      </c>
      <c r="BC23" s="12">
        <f>PRICE($AH23,$L23,$C23/25,BC$2,$K23/0.25,4,3)/4</f>
        <v>23.27853896160812</v>
      </c>
      <c r="BE23" s="11">
        <f>PRICE($AH23,$L23-4*365,$C23/25,BE$2,($K23+1)/0.25,4,3)/4</f>
        <v>26.24912131110565</v>
      </c>
      <c r="BF23" s="11">
        <f>PRICE($AH23,$L23-4*365,$C23/25,BF$2,($K23+1)/0.25,4,3)/4</f>
        <v>26.195932489407397</v>
      </c>
      <c r="BG23" s="11">
        <f>PRICE($AH23,$L23-4*365,$C23/25,BG$2,($K23+1)/0.25,4,3)/4</f>
        <v>26.142867322904703</v>
      </c>
      <c r="BH23" s="11">
        <f>PRICE($AH23,$L23-4*365,$C23/25,BH$2,($K23+1)/0.25,4,3)/4</f>
        <v>26.089925491800006</v>
      </c>
      <c r="BI23" s="11">
        <f>PRICE($AH23,$L23-4*365,$C23/25,BI$2,($K23+1)/0.25,4,3)/4</f>
        <v>26.03710667720379</v>
      </c>
      <c r="BJ23" s="11">
        <f>PRICE($AH23,$L23-4*365,$C23/25,BJ$2,($K23+1)/0.25,4,3)/4</f>
        <v>25.984410561131416</v>
      </c>
      <c r="BK23" s="11">
        <f>PRICE($AH23,$L23-4*365,$C23/25,BK$2,($K23+1)/0.25,4,3)/4</f>
        <v>25.931836826500636</v>
      </c>
      <c r="BL23" s="11">
        <f>PRICE($AH23,$L23-4*365,$C23/25,BL$2,($K23+1)/0.25,4,3)/4</f>
        <v>25.87938515712869</v>
      </c>
      <c r="BM23" s="11">
        <f>PRICE($AH23,$L23-4*365,$C23/25,BM$2,($K23+1)/0.25,4,3)/4</f>
        <v>25.82705523772939</v>
      </c>
      <c r="BN23" s="11">
        <f>PRICE($AH23,$L23-4*365,$C23/25,BN$2,($K23+1)/0.25,4,3)/4</f>
        <v>25.7748467539106</v>
      </c>
      <c r="BO23" s="11">
        <f>PRICE($AH23,$L23-4*365,$C23/25,BO$2,($K23+1)/0.25,4,3)/4</f>
        <v>25.722759392171387</v>
      </c>
      <c r="BP23" s="11">
        <f>PRICE($AH23,$L23-4*365,$C23/25,BP$2,($K23+1)/0.25,4,3)/4</f>
        <v>25.670792839899093</v>
      </c>
      <c r="BQ23" s="11">
        <f>PRICE($AH23,$L23-4*365,$C23/25,BQ$2,($K23+1)/0.25,4,3)/4</f>
        <v>25.618946785366948</v>
      </c>
      <c r="BR23" s="11">
        <f>PRICE($AH23,$L23-4*365,$C23/25,BR$2,($K23+1)/0.25,4,3)/4</f>
        <v>25.567220917730943</v>
      </c>
      <c r="BS23" s="11">
        <f>PRICE($AH23,$L23-4*365,$C23/25,BS$2,($K23+1)/0.25,4,3)/4</f>
        <v>25.515614927027467</v>
      </c>
      <c r="BT23" s="11">
        <f>PRICE($AH23,$L23-4*365,$C23/25,BT$2,($K23+1)/0.25,4,3)/4</f>
        <v>25.464128504170414</v>
      </c>
      <c r="BU23" s="11">
        <f>PRICE($AH23,$L23-4*365,$C23/25,BU$2,($K23+1)/0.25,4,3)/4</f>
        <v>25.412761340948396</v>
      </c>
      <c r="BV23" s="11">
        <f>PRICE($AH23,$L23-4*365,$C23/25,BV$2,($K23+1)/0.25,4,3)/4</f>
        <v>25.361513130022278</v>
      </c>
      <c r="BW23" s="11">
        <f>PRICE($AH23,$L23-4*365,$C23/25,BW$2,($K23+1)/0.25,4,3)/4</f>
        <v>25.310383564922358</v>
      </c>
      <c r="BX23" s="11">
        <f>PRICE($AH23,$L23-4*365,$C23/25,BX$2,($K23+1)/0.25,4,3)/4</f>
        <v>25.259372340045598</v>
      </c>
      <c r="BY23" s="11">
        <f>PRICE($AH23,$L23-4*365,$C23/25,BY$2,($K23+1)/0.25,4,3)/4</f>
        <v>25.208479150653222</v>
      </c>
      <c r="CA23" s="17">
        <f t="shared" si="4"/>
        <v>25.879441962942515</v>
      </c>
      <c r="CB23" s="17">
        <f t="shared" si="5"/>
        <v>25.74182326164972</v>
      </c>
      <c r="CC23" s="17">
        <f t="shared" si="6"/>
        <v>25.60503266049308</v>
      </c>
      <c r="CD23" s="17">
        <f t="shared" si="7"/>
        <v>25.46906486476609</v>
      </c>
      <c r="CE23" s="17">
        <f t="shared" si="8"/>
        <v>25.333914615206403</v>
      </c>
      <c r="CF23" s="17">
        <f t="shared" si="9"/>
        <v>25.19957668774787</v>
      </c>
      <c r="CG23" s="17">
        <f t="shared" si="10"/>
        <v>25.06604589327622</v>
      </c>
      <c r="CH23" s="17">
        <f t="shared" si="11"/>
        <v>24.73404255319149</v>
      </c>
      <c r="CI23" s="17">
        <f t="shared" si="12"/>
        <v>24.21875</v>
      </c>
      <c r="CJ23" s="17">
        <f t="shared" si="13"/>
        <v>23.72448979591837</v>
      </c>
      <c r="CK23" s="17">
        <f t="shared" si="14"/>
        <v>23.25</v>
      </c>
      <c r="CL23" s="17">
        <f t="shared" si="15"/>
        <v>22.794117647058826</v>
      </c>
      <c r="CM23" s="17">
        <f t="shared" si="16"/>
        <v>22.355769230769234</v>
      </c>
      <c r="CN23" s="17">
        <f t="shared" si="17"/>
        <v>21.933962264150946</v>
      </c>
      <c r="CO23" s="17">
        <f t="shared" si="18"/>
        <v>21.52777777777778</v>
      </c>
      <c r="CP23" s="17">
        <f t="shared" si="19"/>
        <v>21.136363636363637</v>
      </c>
      <c r="CQ23" s="17">
        <f t="shared" si="20"/>
        <v>20.758928571428577</v>
      </c>
      <c r="CR23" s="17">
        <f t="shared" si="21"/>
        <v>20.394736842105264</v>
      </c>
      <c r="CS23" s="17">
        <f t="shared" si="22"/>
        <v>20.043103448275865</v>
      </c>
      <c r="CT23" s="17">
        <f t="shared" si="23"/>
        <v>19.703389830508474</v>
      </c>
      <c r="CU23" s="17">
        <f t="shared" si="24"/>
        <v>19.375000000000004</v>
      </c>
      <c r="CW23" s="16">
        <f t="shared" si="25"/>
        <v>0.06674327269990199</v>
      </c>
      <c r="CX23" s="16">
        <f t="shared" si="26"/>
        <v>0.061314527086774095</v>
      </c>
      <c r="CY23" s="16">
        <f t="shared" si="27"/>
        <v>0.055918448145683586</v>
      </c>
      <c r="CZ23" s="16">
        <f t="shared" si="28"/>
        <v>0.05055482701246894</v>
      </c>
      <c r="DA23" s="16">
        <f t="shared" si="29"/>
        <v>0.045223456221159974</v>
      </c>
      <c r="DB23" s="16">
        <f t="shared" si="30"/>
        <v>0.03992412969419612</v>
      </c>
      <c r="DC23" s="16">
        <f t="shared" si="31"/>
        <v>0.03465664273278968</v>
      </c>
      <c r="DD23" s="16">
        <f t="shared" si="32"/>
        <v>0.021559864031222453</v>
      </c>
      <c r="DE23" s="16">
        <f t="shared" si="33"/>
        <v>0.0012327416173569805</v>
      </c>
      <c r="DF23" s="16">
        <f t="shared" si="34"/>
        <v>-0.018264702330636262</v>
      </c>
      <c r="DG23" s="16">
        <f t="shared" si="35"/>
        <v>-0.03698224852071008</v>
      </c>
      <c r="DH23" s="16">
        <f t="shared" si="36"/>
        <v>-0.054965773291565045</v>
      </c>
      <c r="DI23" s="16">
        <f t="shared" si="37"/>
        <v>-0.0722576240327718</v>
      </c>
      <c r="DJ23" s="16">
        <f t="shared" si="38"/>
        <v>-0.08889695210449922</v>
      </c>
      <c r="DK23" s="16">
        <f t="shared" si="39"/>
        <v>-0.10492000876616259</v>
      </c>
      <c r="DL23" s="16">
        <f t="shared" si="40"/>
        <v>-0.12036040882194732</v>
      </c>
      <c r="DM23" s="16">
        <f t="shared" si="41"/>
        <v>-0.1352493660185966</v>
      </c>
      <c r="DN23" s="16">
        <f t="shared" si="42"/>
        <v>-0.14961590366448663</v>
      </c>
      <c r="DO23" s="16">
        <f t="shared" si="43"/>
        <v>-0.16348704346051812</v>
      </c>
      <c r="DP23" s="16">
        <f t="shared" si="44"/>
        <v>-0.1768879751278708</v>
      </c>
      <c r="DQ23" s="16">
        <f t="shared" si="45"/>
        <v>-0.1898422090729781</v>
      </c>
    </row>
    <row r="24" spans="1:121" ht="12.75">
      <c r="A24" t="s">
        <v>16</v>
      </c>
      <c r="B24">
        <v>24.9</v>
      </c>
      <c r="C24">
        <v>1.125</v>
      </c>
      <c r="D24" s="1">
        <v>0.048841</v>
      </c>
      <c r="E24" s="2">
        <v>39122</v>
      </c>
      <c r="F24" s="1">
        <v>0.04563</v>
      </c>
      <c r="G24" t="s">
        <v>12</v>
      </c>
      <c r="H24" s="3">
        <v>445512</v>
      </c>
      <c r="I24">
        <v>16.24</v>
      </c>
      <c r="J24" t="s">
        <v>13</v>
      </c>
      <c r="K24">
        <v>25</v>
      </c>
      <c r="L24" s="2">
        <v>42082</v>
      </c>
      <c r="M24" s="6">
        <f t="shared" si="0"/>
        <v>28.125</v>
      </c>
      <c r="N24" s="6">
        <f t="shared" si="47"/>
        <v>27.4390243902439</v>
      </c>
      <c r="O24" s="6">
        <f t="shared" si="47"/>
        <v>26.785714285714285</v>
      </c>
      <c r="P24" s="6">
        <f t="shared" si="47"/>
        <v>26.16279069767442</v>
      </c>
      <c r="Q24" s="6">
        <f t="shared" si="47"/>
        <v>25.56818181818182</v>
      </c>
      <c r="R24" s="6">
        <f t="shared" si="47"/>
        <v>25</v>
      </c>
      <c r="S24" s="6">
        <f t="shared" si="47"/>
        <v>24.456521739130434</v>
      </c>
      <c r="T24" s="6">
        <f t="shared" si="47"/>
        <v>23.93617021276596</v>
      </c>
      <c r="U24" s="6">
        <f t="shared" si="47"/>
        <v>23.4375</v>
      </c>
      <c r="V24" s="6">
        <f t="shared" si="47"/>
        <v>22.959183673469386</v>
      </c>
      <c r="W24" s="6">
        <f t="shared" si="47"/>
        <v>22.5</v>
      </c>
      <c r="X24" s="6">
        <f t="shared" si="47"/>
        <v>22.058823529411764</v>
      </c>
      <c r="Y24" s="6">
        <f t="shared" si="47"/>
        <v>21.634615384615387</v>
      </c>
      <c r="Z24" s="6">
        <f t="shared" si="47"/>
        <v>21.22641509433962</v>
      </c>
      <c r="AA24" s="6">
        <f t="shared" si="47"/>
        <v>20.833333333333332</v>
      </c>
      <c r="AB24" s="6">
        <f t="shared" si="47"/>
        <v>20.454545454545453</v>
      </c>
      <c r="AC24" s="6">
        <f t="shared" si="46"/>
        <v>20.089285714285715</v>
      </c>
      <c r="AD24" s="6">
        <f t="shared" si="46"/>
        <v>19.736842105263158</v>
      </c>
      <c r="AE24" s="6">
        <f t="shared" si="46"/>
        <v>19.396551724137932</v>
      </c>
      <c r="AF24" s="6">
        <f t="shared" si="46"/>
        <v>19.06779661016949</v>
      </c>
      <c r="AG24" s="6">
        <f t="shared" si="46"/>
        <v>18.75</v>
      </c>
      <c r="AH24" s="2">
        <v>39478</v>
      </c>
      <c r="AI24" s="12">
        <f>PRICE($AH24,$L24,$C24/25,AI$2,$K24/0.25,4,3)/4</f>
        <v>25.771951359919942</v>
      </c>
      <c r="AJ24" s="12">
        <f>PRICE($AH24,$L24,$C24/25,AJ$2,$K24/0.25,4,3)/4</f>
        <v>25.615333000674415</v>
      </c>
      <c r="AK24" s="12">
        <f>PRICE($AH24,$L24,$C24/25,AK$2,$K24/0.25,4,3)/4</f>
        <v>25.45979739672547</v>
      </c>
      <c r="AL24" s="12">
        <f>PRICE($AH24,$L24,$C24/25,AL$2,$K24/0.25,4,3)/4</f>
        <v>25.305336610635045</v>
      </c>
      <c r="AM24" s="12">
        <f>PRICE($AH24,$L24,$C24/25,AM$2,$K24/0.25,4,3)/4</f>
        <v>25.151942765673915</v>
      </c>
      <c r="AN24" s="12">
        <f>PRICE($AH24,$L24,$C24/25,AN$2,$K24/0.25,4,3)/4</f>
        <v>24.99960804533917</v>
      </c>
      <c r="AO24" s="12">
        <f>PRICE($AH24,$L24,$C24/25,AO$2,$K24/0.25,4,3)/4</f>
        <v>24.848324692877668</v>
      </c>
      <c r="AP24" s="12">
        <f>PRICE($AH24,$L24,$C24/25,AP$2,$K24/0.25,4,3)/4</f>
        <v>24.698085010812022</v>
      </c>
      <c r="AQ24" s="12">
        <f>PRICE($AH24,$L24,$C24/25,AQ$2,$K24/0.25,4,3)/4</f>
        <v>24.54888136047051</v>
      </c>
      <c r="AR24" s="12">
        <f>PRICE($AH24,$L24,$C24/25,AR$2,$K24/0.25,4,3)/4</f>
        <v>24.400706161522</v>
      </c>
      <c r="AS24" s="12">
        <f>PRICE($AH24,$L24,$C24/25,AS$2,$K24/0.25,4,3)/4</f>
        <v>24.2535518915135</v>
      </c>
      <c r="AT24" s="12">
        <f>PRICE($AH24,$L24,$C24/25,AT$2,$K24/0.25,4,3)/4</f>
        <v>24.107411085411524</v>
      </c>
      <c r="AU24" s="12">
        <f>PRICE($AH24,$L24,$C24/25,AU$2,$K24/0.25,4,3)/4</f>
        <v>23.96227633514847</v>
      </c>
      <c r="AV24" s="12">
        <f>PRICE($AH24,$L24,$C24/25,AV$2,$K24/0.25,4,3)/4</f>
        <v>23.818140289170778</v>
      </c>
      <c r="AW24" s="12">
        <f>PRICE($AH24,$L24,$C24/25,AW$2,$K24/0.25,4,3)/4</f>
        <v>23.674995651992752</v>
      </c>
      <c r="AX24" s="12">
        <f>PRICE($AH24,$L24,$C24/25,AX$2,$K24/0.25,4,3)/4</f>
        <v>23.532835183752713</v>
      </c>
      <c r="AY24" s="12">
        <f>PRICE($AH24,$L24,$C24/25,AY$2,$K24/0.25,4,3)/4</f>
        <v>23.391651699772762</v>
      </c>
      <c r="AZ24" s="12">
        <f>PRICE($AH24,$L24,$C24/25,AZ$2,$K24/0.25,4,3)/4</f>
        <v>23.251438070123378</v>
      </c>
      <c r="BA24" s="12">
        <f>PRICE($AH24,$L24,$C24/25,BA$2,$K24/0.25,4,3)/4</f>
        <v>23.112187219190286</v>
      </c>
      <c r="BB24" s="12">
        <f>PRICE($AH24,$L24,$C24/25,BB$2,$K24/0.25,4,3)/4</f>
        <v>22.97389212524502</v>
      </c>
      <c r="BC24" s="12">
        <f>PRICE($AH24,$L24,$C24/25,BC$2,$K24/0.25,4,3)/4</f>
        <v>22.836545820020124</v>
      </c>
      <c r="BE24" s="11">
        <f>PRICE($AH24,$L24-4*365,$C24/25,BE$2,($K24+1)/0.25,4,3)/4</f>
        <v>26.248923446452853</v>
      </c>
      <c r="BF24" s="11">
        <f>PRICE($AH24,$L24-4*365,$C24/25,BF$2,($K24+1)/0.25,4,3)/4</f>
        <v>26.172383148234086</v>
      </c>
      <c r="BG24" s="11">
        <f>PRICE($AH24,$L24-4*365,$C24/25,BG$2,($K24+1)/0.25,4,3)/4</f>
        <v>26.096093580091726</v>
      </c>
      <c r="BH24" s="11">
        <f>PRICE($AH24,$L24-4*365,$C24/25,BH$2,($K24+1)/0.25,4,3)/4</f>
        <v>26.020053850989157</v>
      </c>
      <c r="BI24" s="11">
        <f>PRICE($AH24,$L24-4*365,$C24/25,BI$2,($K24+1)/0.25,4,3)/4</f>
        <v>25.944263073287672</v>
      </c>
      <c r="BJ24" s="11">
        <f>PRICE($AH24,$L24-4*365,$C24/25,BJ$2,($K24+1)/0.25,4,3)/4</f>
        <v>25.868720362732134</v>
      </c>
      <c r="BK24" s="11">
        <f>PRICE($AH24,$L24-4*365,$C24/25,BK$2,($K24+1)/0.25,4,3)/4</f>
        <v>25.79342483843771</v>
      </c>
      <c r="BL24" s="11">
        <f>PRICE($AH24,$L24-4*365,$C24/25,BL$2,($K24+1)/0.25,4,3)/4</f>
        <v>25.718375622875932</v>
      </c>
      <c r="BM24" s="11">
        <f>PRICE($AH24,$L24-4*365,$C24/25,BM$2,($K24+1)/0.25,4,3)/4</f>
        <v>25.64357184186091</v>
      </c>
      <c r="BN24" s="11">
        <f>PRICE($AH24,$L24-4*365,$C24/25,BN$2,($K24+1)/0.25,4,3)/4</f>
        <v>25.569012624536107</v>
      </c>
      <c r="BO24" s="11">
        <f>PRICE($AH24,$L24-4*365,$C24/25,BO$2,($K24+1)/0.25,4,3)/4</f>
        <v>25.49469710336065</v>
      </c>
      <c r="BP24" s="11">
        <f>PRICE($AH24,$L24-4*365,$C24/25,BP$2,($K24+1)/0.25,4,3)/4</f>
        <v>25.420624414095666</v>
      </c>
      <c r="BQ24" s="11">
        <f>PRICE($AH24,$L24-4*365,$C24/25,BQ$2,($K24+1)/0.25,4,3)/4</f>
        <v>25.34679369579132</v>
      </c>
      <c r="BR24" s="11">
        <f>PRICE($AH24,$L24-4*365,$C24/25,BR$2,($K24+1)/0.25,4,3)/4</f>
        <v>25.273204090772968</v>
      </c>
      <c r="BS24" s="11">
        <f>PRICE($AH24,$L24-4*365,$C24/25,BS$2,($K24+1)/0.25,4,3)/4</f>
        <v>25.199854744628325</v>
      </c>
      <c r="BT24" s="11">
        <f>PRICE($AH24,$L24-4*365,$C24/25,BT$2,($K24+1)/0.25,4,3)/4</f>
        <v>25.12674480619402</v>
      </c>
      <c r="BU24" s="11">
        <f>PRICE($AH24,$L24-4*365,$C24/25,BU$2,($K24+1)/0.25,4,3)/4</f>
        <v>25.053873427542243</v>
      </c>
      <c r="BV24" s="11">
        <f>PRICE($AH24,$L24-4*365,$C24/25,BV$2,($K24+1)/0.25,4,3)/4</f>
        <v>24.98123976396802</v>
      </c>
      <c r="BW24" s="11">
        <f>PRICE($AH24,$L24-4*365,$C24/25,BW$2,($K24+1)/0.25,4,3)/4</f>
        <v>24.908842973975943</v>
      </c>
      <c r="BX24" s="11">
        <f>PRICE($AH24,$L24-4*365,$C24/25,BX$2,($K24+1)/0.25,4,3)/4</f>
        <v>24.83668221926698</v>
      </c>
      <c r="BY24" s="11">
        <f>PRICE($AH24,$L24-4*365,$C24/25,BY$2,($K24+1)/0.25,4,3)/4</f>
        <v>24.764756664725976</v>
      </c>
      <c r="CA24" s="17">
        <f t="shared" si="4"/>
        <v>25.771951359919942</v>
      </c>
      <c r="CB24" s="17">
        <f t="shared" si="5"/>
        <v>25.615333000674415</v>
      </c>
      <c r="CC24" s="17">
        <f t="shared" si="6"/>
        <v>25.45979739672547</v>
      </c>
      <c r="CD24" s="17">
        <f t="shared" si="7"/>
        <v>25.305336610635045</v>
      </c>
      <c r="CE24" s="17">
        <f t="shared" si="8"/>
        <v>25.151942765673915</v>
      </c>
      <c r="CF24" s="17">
        <f t="shared" si="9"/>
        <v>24.99960804533917</v>
      </c>
      <c r="CG24" s="17">
        <f t="shared" si="10"/>
        <v>24.456521739130434</v>
      </c>
      <c r="CH24" s="17">
        <f t="shared" si="11"/>
        <v>23.93617021276596</v>
      </c>
      <c r="CI24" s="17">
        <f t="shared" si="12"/>
        <v>23.4375</v>
      </c>
      <c r="CJ24" s="17">
        <f t="shared" si="13"/>
        <v>22.959183673469386</v>
      </c>
      <c r="CK24" s="17">
        <f t="shared" si="14"/>
        <v>22.5</v>
      </c>
      <c r="CL24" s="17">
        <f t="shared" si="15"/>
        <v>22.058823529411764</v>
      </c>
      <c r="CM24" s="17">
        <f t="shared" si="16"/>
        <v>21.634615384615387</v>
      </c>
      <c r="CN24" s="17">
        <f t="shared" si="17"/>
        <v>21.22641509433962</v>
      </c>
      <c r="CO24" s="17">
        <f t="shared" si="18"/>
        <v>20.833333333333332</v>
      </c>
      <c r="CP24" s="17">
        <f t="shared" si="19"/>
        <v>20.454545454545453</v>
      </c>
      <c r="CQ24" s="17">
        <f t="shared" si="20"/>
        <v>20.089285714285715</v>
      </c>
      <c r="CR24" s="17">
        <f t="shared" si="21"/>
        <v>19.736842105263158</v>
      </c>
      <c r="CS24" s="17">
        <f t="shared" si="22"/>
        <v>19.396551724137932</v>
      </c>
      <c r="CT24" s="17">
        <f t="shared" si="23"/>
        <v>19.06779661016949</v>
      </c>
      <c r="CU24" s="17">
        <f t="shared" si="24"/>
        <v>18.75</v>
      </c>
      <c r="CW24" s="16">
        <f t="shared" si="25"/>
        <v>0.08019884979598157</v>
      </c>
      <c r="CX24" s="16">
        <f t="shared" si="26"/>
        <v>0.07390895585037827</v>
      </c>
      <c r="CY24" s="16">
        <f t="shared" si="27"/>
        <v>0.06766254605323185</v>
      </c>
      <c r="CZ24" s="16">
        <f t="shared" si="28"/>
        <v>0.061459301631929586</v>
      </c>
      <c r="DA24" s="16">
        <f t="shared" si="29"/>
        <v>0.05529890625196443</v>
      </c>
      <c r="DB24" s="16">
        <f t="shared" si="30"/>
        <v>0.049181045997557016</v>
      </c>
      <c r="DC24" s="16">
        <f t="shared" si="31"/>
        <v>0.027370350969093682</v>
      </c>
      <c r="DD24" s="16">
        <f t="shared" si="32"/>
        <v>0.006472699307869867</v>
      </c>
      <c r="DE24" s="16">
        <f t="shared" si="33"/>
        <v>-0.013554216867469826</v>
      </c>
      <c r="DF24" s="16">
        <f t="shared" si="34"/>
        <v>-0.0327637078927957</v>
      </c>
      <c r="DG24" s="16">
        <f t="shared" si="35"/>
        <v>-0.051204819277108404</v>
      </c>
      <c r="DH24" s="16">
        <f t="shared" si="36"/>
        <v>-0.06892274982282065</v>
      </c>
      <c r="DI24" s="16">
        <f t="shared" si="37"/>
        <v>-0.08595922150139002</v>
      </c>
      <c r="DJ24" s="16">
        <f t="shared" si="38"/>
        <v>-0.10235280745624009</v>
      </c>
      <c r="DK24" s="16">
        <f t="shared" si="39"/>
        <v>-0.11813922356091033</v>
      </c>
      <c r="DL24" s="16">
        <f t="shared" si="40"/>
        <v>-0.13335158817086523</v>
      </c>
      <c r="DM24" s="16">
        <f t="shared" si="41"/>
        <v>-0.1480206540447503</v>
      </c>
      <c r="DN24" s="16">
        <f t="shared" si="42"/>
        <v>-0.16217501585288518</v>
      </c>
      <c r="DO24" s="16">
        <f t="shared" si="43"/>
        <v>-0.17584129621936007</v>
      </c>
      <c r="DP24" s="16">
        <f t="shared" si="44"/>
        <v>-0.18904431284459866</v>
      </c>
      <c r="DQ24" s="16">
        <f t="shared" si="45"/>
        <v>-0.2018072289156626</v>
      </c>
    </row>
    <row r="25" spans="1:121" ht="12.75">
      <c r="A25" t="s">
        <v>11</v>
      </c>
      <c r="B25">
        <v>27.35</v>
      </c>
      <c r="C25">
        <v>1.4625</v>
      </c>
      <c r="D25" s="1">
        <v>0.030292</v>
      </c>
      <c r="E25" s="2">
        <v>39175</v>
      </c>
      <c r="F25" s="1">
        <v>0.01633</v>
      </c>
      <c r="G25" t="s">
        <v>12</v>
      </c>
      <c r="H25" s="3">
        <v>134263</v>
      </c>
      <c r="I25">
        <v>1.33</v>
      </c>
      <c r="J25" t="s">
        <v>13</v>
      </c>
      <c r="K25">
        <v>25</v>
      </c>
      <c r="L25" s="2">
        <v>41044</v>
      </c>
      <c r="M25" s="6">
        <f t="shared" si="0"/>
        <v>36.5625</v>
      </c>
      <c r="N25" s="6">
        <f t="shared" si="47"/>
        <v>35.67073170731707</v>
      </c>
      <c r="O25" s="6">
        <f t="shared" si="47"/>
        <v>34.82142857142857</v>
      </c>
      <c r="P25" s="6">
        <f t="shared" si="47"/>
        <v>34.01162790697674</v>
      </c>
      <c r="Q25" s="6">
        <f t="shared" si="47"/>
        <v>33.23863636363637</v>
      </c>
      <c r="R25" s="6">
        <f t="shared" si="47"/>
        <v>32.5</v>
      </c>
      <c r="S25" s="6">
        <f t="shared" si="47"/>
        <v>31.793478260869563</v>
      </c>
      <c r="T25" s="6">
        <f t="shared" si="47"/>
        <v>31.117021276595743</v>
      </c>
      <c r="U25" s="6">
        <f t="shared" si="47"/>
        <v>30.468749999999996</v>
      </c>
      <c r="V25" s="6">
        <f t="shared" si="47"/>
        <v>29.8469387755102</v>
      </c>
      <c r="W25" s="6">
        <f t="shared" si="47"/>
        <v>29.249999999999996</v>
      </c>
      <c r="X25" s="6">
        <f t="shared" si="47"/>
        <v>28.676470588235293</v>
      </c>
      <c r="Y25" s="6">
        <f t="shared" si="47"/>
        <v>28.125</v>
      </c>
      <c r="Z25" s="6">
        <f t="shared" si="47"/>
        <v>27.59433962264151</v>
      </c>
      <c r="AA25" s="6">
        <f t="shared" si="47"/>
        <v>27.08333333333333</v>
      </c>
      <c r="AB25" s="6">
        <f t="shared" si="47"/>
        <v>26.59090909090909</v>
      </c>
      <c r="AC25" s="6">
        <f t="shared" si="46"/>
        <v>26.11607142857143</v>
      </c>
      <c r="AD25" s="6">
        <f t="shared" si="46"/>
        <v>25.657894736842103</v>
      </c>
      <c r="AE25" s="6">
        <f t="shared" si="46"/>
        <v>25.21551724137931</v>
      </c>
      <c r="AF25" s="6">
        <f t="shared" si="46"/>
        <v>24.788135593220336</v>
      </c>
      <c r="AG25" s="6">
        <f t="shared" si="46"/>
        <v>24.375</v>
      </c>
      <c r="AH25" s="2">
        <v>39478</v>
      </c>
      <c r="AI25" s="12">
        <f>PRICE($AH25,$L25,$C25/25,AI$2,$K25/0.25,4,3)/4</f>
        <v>26.814304320245665</v>
      </c>
      <c r="AJ25" s="12">
        <f>PRICE($AH25,$L25,$C25/25,AJ$2,$K25/0.25,4,3)/4</f>
        <v>26.712467030632798</v>
      </c>
      <c r="AK25" s="12">
        <f>PRICE($AH25,$L25,$C25/25,AK$2,$K25/0.25,4,3)/4</f>
        <v>26.61106906168615</v>
      </c>
      <c r="AL25" s="12">
        <f>PRICE($AH25,$L25,$C25/25,AL$2,$K25/0.25,4,3)/4</f>
        <v>26.51010837604117</v>
      </c>
      <c r="AM25" s="12">
        <f>PRICE($AH25,$L25,$C25/25,AM$2,$K25/0.25,4,3)/4</f>
        <v>26.409582946349808</v>
      </c>
      <c r="AN25" s="12">
        <f>PRICE($AH25,$L25,$C25/25,AN$2,$K25/0.25,4,3)/4</f>
        <v>26.30949075522788</v>
      </c>
      <c r="AO25" s="12">
        <f>PRICE($AH25,$L25,$C25/25,AO$2,$K25/0.25,4,3)/4</f>
        <v>26.209829795204133</v>
      </c>
      <c r="AP25" s="12">
        <f>PRICE($AH25,$L25,$C25/25,AP$2,$K25/0.25,4,3)/4</f>
        <v>26.110598068668654</v>
      </c>
      <c r="AQ25" s="12">
        <f>PRICE($AH25,$L25,$C25/25,AQ$2,$K25/0.25,4,3)/4</f>
        <v>26.011793587821575</v>
      </c>
      <c r="AR25" s="12">
        <f>PRICE($AH25,$L25,$C25/25,AR$2,$K25/0.25,4,3)/4</f>
        <v>25.913414374622853</v>
      </c>
      <c r="AS25" s="12">
        <f>PRICE($AH25,$L25,$C25/25,AS$2,$K25/0.25,4,3)/4</f>
        <v>25.815458460741514</v>
      </c>
      <c r="AT25" s="12">
        <f>PRICE($AH25,$L25,$C25/25,AT$2,$K25/0.25,4,3)/4</f>
        <v>25.717923887505204</v>
      </c>
      <c r="AU25" s="12">
        <f>PRICE($AH25,$L25,$C25/25,AU$2,$K25/0.25,4,3)/4</f>
        <v>25.620808705850845</v>
      </c>
      <c r="AV25" s="12">
        <f>PRICE($AH25,$L25,$C25/25,AV$2,$K25/0.25,4,3)/4</f>
        <v>25.524110976274294</v>
      </c>
      <c r="AW25" s="12">
        <f>PRICE($AH25,$L25,$C25/25,AW$2,$K25/0.25,4,3)/4</f>
        <v>25.42782876878154</v>
      </c>
      <c r="AX25" s="12">
        <f>PRICE($AH25,$L25,$C25/25,AX$2,$K25/0.25,4,3)/4</f>
        <v>25.331960162839355</v>
      </c>
      <c r="AY25" s="12">
        <f>PRICE($AH25,$L25,$C25/25,AY$2,$K25/0.25,4,3)/4</f>
        <v>25.236503247326116</v>
      </c>
      <c r="AZ25" s="12">
        <f>PRICE($AH25,$L25,$C25/25,AZ$2,$K25/0.25,4,3)/4</f>
        <v>25.1414561204838</v>
      </c>
      <c r="BA25" s="12">
        <f>PRICE($AH25,$L25,$C25/25,BA$2,$K25/0.25,4,3)/4</f>
        <v>25.046816889869323</v>
      </c>
      <c r="BB25" s="12">
        <f>PRICE($AH25,$L25,$C25/25,BB$2,$K25/0.25,4,3)/4</f>
        <v>24.95258367230627</v>
      </c>
      <c r="BC25" s="12">
        <f>PRICE($AH25,$L25,$C25/25,BC$2,$K25/0.25,4,3)/4</f>
        <v>24.858754593837673</v>
      </c>
      <c r="BE25" s="11">
        <f>PRICE($AH25,$L25-4*365,$C25/25,BE$2,($K25+1)/0.25,4,3)/4</f>
        <v>26.12170208951945</v>
      </c>
      <c r="BF25" s="11">
        <f>PRICE($AH25,$L25-4*365,$C25/25,BF$2,($K25+1)/0.25,4,3)/4</f>
        <v>26.114160139599935</v>
      </c>
      <c r="BG25" s="11">
        <f>PRICE($AH25,$L25-4*365,$C25/25,BG$2,($K25+1)/0.25,4,3)/4</f>
        <v>26.106622229488025</v>
      </c>
      <c r="BH25" s="11">
        <f>PRICE($AH25,$L25-4*365,$C25/25,BH$2,($K25+1)/0.25,4,3)/4</f>
        <v>26.09908835602023</v>
      </c>
      <c r="BI25" s="11">
        <f>PRICE($AH25,$L25-4*365,$C25/25,BI$2,($K25+1)/0.25,4,3)/4</f>
        <v>26.09155851603634</v>
      </c>
      <c r="BJ25" s="11">
        <f>PRICE($AH25,$L25-4*365,$C25/25,BJ$2,($K25+1)/0.25,4,3)/4</f>
        <v>26.084032706379382</v>
      </c>
      <c r="BK25" s="11">
        <f>PRICE($AH25,$L25-4*365,$C25/25,BK$2,($K25+1)/0.25,4,3)/4</f>
        <v>26.076510923895643</v>
      </c>
      <c r="BL25" s="11">
        <f>PRICE($AH25,$L25-4*365,$C25/25,BL$2,($K25+1)/0.25,4,3)/4</f>
        <v>26.068993165434666</v>
      </c>
      <c r="BM25" s="11">
        <f>PRICE($AH25,$L25-4*365,$C25/25,BM$2,($K25+1)/0.25,4,3)/4</f>
        <v>26.06147942784921</v>
      </c>
      <c r="BN25" s="11">
        <f>PRICE($AH25,$L25-4*365,$C25/25,BN$2,($K25+1)/0.25,4,3)/4</f>
        <v>26.053969707995293</v>
      </c>
      <c r="BO25" s="11">
        <f>PRICE($AH25,$L25-4*365,$C25/25,BO$2,($K25+1)/0.25,4,3)/4</f>
        <v>26.04646400273218</v>
      </c>
      <c r="BP25" s="11">
        <f>PRICE($AH25,$L25-4*365,$C25/25,BP$2,($K25+1)/0.25,4,3)/4</f>
        <v>26.038962308922322</v>
      </c>
      <c r="BQ25" s="11">
        <f>PRICE($AH25,$L25-4*365,$C25/25,BQ$2,($K25+1)/0.25,4,3)/4</f>
        <v>26.031464623431447</v>
      </c>
      <c r="BR25" s="11">
        <f>PRICE($AH25,$L25-4*365,$C25/25,BR$2,($K25+1)/0.25,4,3)/4</f>
        <v>26.02397094312846</v>
      </c>
      <c r="BS25" s="11">
        <f>PRICE($AH25,$L25-4*365,$C25/25,BS$2,($K25+1)/0.25,4,3)/4</f>
        <v>26.016481264885517</v>
      </c>
      <c r="BT25" s="11">
        <f>PRICE($AH25,$L25-4*365,$C25/25,BT$2,($K25+1)/0.25,4,3)/4</f>
        <v>26.00899558557798</v>
      </c>
      <c r="BU25" s="11">
        <f>PRICE($AH25,$L25-4*365,$C25/25,BU$2,($K25+1)/0.25,4,3)/4</f>
        <v>26.001513902084408</v>
      </c>
      <c r="BV25" s="11">
        <f>PRICE($AH25,$L25-4*365,$C25/25,BV$2,($K25+1)/0.25,4,3)/4</f>
        <v>25.994036211286573</v>
      </c>
      <c r="BW25" s="11">
        <f>PRICE($AH25,$L25-4*365,$C25/25,BW$2,($K25+1)/0.25,4,3)/4</f>
        <v>25.986562510069454</v>
      </c>
      <c r="BX25" s="11">
        <f>PRICE($AH25,$L25-4*365,$C25/25,BX$2,($K25+1)/0.25,4,3)/4</f>
        <v>25.97909279532121</v>
      </c>
      <c r="BY25" s="11">
        <f>PRICE($AH25,$L25-4*365,$C25/25,BY$2,($K25+1)/0.25,4,3)/4</f>
        <v>25.97162706393323</v>
      </c>
      <c r="CA25" s="17">
        <f t="shared" si="4"/>
        <v>26.12170208951945</v>
      </c>
      <c r="CB25" s="17">
        <f t="shared" si="5"/>
        <v>26.114160139599935</v>
      </c>
      <c r="CC25" s="17">
        <f t="shared" si="6"/>
        <v>26.106622229488025</v>
      </c>
      <c r="CD25" s="17">
        <f t="shared" si="7"/>
        <v>26.09908835602023</v>
      </c>
      <c r="CE25" s="17">
        <f t="shared" si="8"/>
        <v>26.09155851603634</v>
      </c>
      <c r="CF25" s="17">
        <f t="shared" si="9"/>
        <v>26.084032706379382</v>
      </c>
      <c r="CG25" s="17">
        <f t="shared" si="10"/>
        <v>26.076510923895643</v>
      </c>
      <c r="CH25" s="17">
        <f t="shared" si="11"/>
        <v>26.068993165434666</v>
      </c>
      <c r="CI25" s="17">
        <f t="shared" si="12"/>
        <v>26.011793587821575</v>
      </c>
      <c r="CJ25" s="17">
        <f t="shared" si="13"/>
        <v>25.913414374622853</v>
      </c>
      <c r="CK25" s="17">
        <f t="shared" si="14"/>
        <v>25.815458460741514</v>
      </c>
      <c r="CL25" s="17">
        <f t="shared" si="15"/>
        <v>25.717923887505204</v>
      </c>
      <c r="CM25" s="17">
        <f t="shared" si="16"/>
        <v>25.620808705850845</v>
      </c>
      <c r="CN25" s="17">
        <f t="shared" si="17"/>
        <v>25.524110976274294</v>
      </c>
      <c r="CO25" s="17">
        <f t="shared" si="18"/>
        <v>25.42782876878154</v>
      </c>
      <c r="CP25" s="17">
        <f t="shared" si="19"/>
        <v>25.331960162839355</v>
      </c>
      <c r="CQ25" s="17">
        <f t="shared" si="20"/>
        <v>25.236503247326116</v>
      </c>
      <c r="CR25" s="17">
        <f t="shared" si="21"/>
        <v>25.1414561204838</v>
      </c>
      <c r="CS25" s="17">
        <f t="shared" si="22"/>
        <v>25.046816889869323</v>
      </c>
      <c r="CT25" s="17">
        <f t="shared" si="23"/>
        <v>24.788135593220336</v>
      </c>
      <c r="CU25" s="17">
        <f t="shared" si="24"/>
        <v>24.375</v>
      </c>
      <c r="CW25" s="16">
        <f t="shared" si="25"/>
        <v>0.008563147697237428</v>
      </c>
      <c r="CX25" s="16">
        <f t="shared" si="26"/>
        <v>0.008287390844604392</v>
      </c>
      <c r="CY25" s="16">
        <f t="shared" si="27"/>
        <v>0.008011781699744924</v>
      </c>
      <c r="CZ25" s="16">
        <f t="shared" si="28"/>
        <v>0.007736320146991771</v>
      </c>
      <c r="DA25" s="16">
        <f t="shared" si="29"/>
        <v>0.0074610060707984704</v>
      </c>
      <c r="DB25" s="16">
        <f t="shared" si="30"/>
        <v>0.007185839355736023</v>
      </c>
      <c r="DC25" s="16">
        <f t="shared" si="31"/>
        <v>0.006910819886495112</v>
      </c>
      <c r="DD25" s="16">
        <f t="shared" si="32"/>
        <v>0.006635947547885213</v>
      </c>
      <c r="DE25" s="16">
        <f t="shared" si="33"/>
        <v>0.00454455531340292</v>
      </c>
      <c r="DF25" s="16">
        <f t="shared" si="34"/>
        <v>0.0009475091269781633</v>
      </c>
      <c r="DG25" s="16">
        <f t="shared" si="35"/>
        <v>-0.0026340599363250394</v>
      </c>
      <c r="DH25" s="16">
        <f t="shared" si="36"/>
        <v>-0.006200223491583112</v>
      </c>
      <c r="DI25" s="16">
        <f t="shared" si="37"/>
        <v>-0.009751052802528637</v>
      </c>
      <c r="DJ25" s="16">
        <f t="shared" si="38"/>
        <v>-0.01328661878338977</v>
      </c>
      <c r="DK25" s="16">
        <f t="shared" si="39"/>
        <v>-0.016806992000675036</v>
      </c>
      <c r="DL25" s="16">
        <f t="shared" si="40"/>
        <v>-0.020312242674978</v>
      </c>
      <c r="DM25" s="16">
        <f t="shared" si="41"/>
        <v>-0.023802440682774706</v>
      </c>
      <c r="DN25" s="16">
        <f t="shared" si="42"/>
        <v>-0.027277655558179292</v>
      </c>
      <c r="DO25" s="16">
        <f t="shared" si="43"/>
        <v>-0.030737956494723218</v>
      </c>
      <c r="DP25" s="16">
        <f t="shared" si="44"/>
        <v>-0.04019613918755638</v>
      </c>
      <c r="DQ25" s="16">
        <f t="shared" si="45"/>
        <v>-0.05530164533820847</v>
      </c>
    </row>
    <row r="26" spans="1:121" ht="12.75">
      <c r="A26" t="s">
        <v>19</v>
      </c>
      <c r="B26">
        <v>25.73</v>
      </c>
      <c r="C26">
        <v>1.2125</v>
      </c>
      <c r="D26" s="1">
        <v>0.047815</v>
      </c>
      <c r="E26" s="2">
        <v>39175</v>
      </c>
      <c r="F26" s="1">
        <v>0.043813</v>
      </c>
      <c r="G26" t="s">
        <v>12</v>
      </c>
      <c r="H26" s="3">
        <v>168628</v>
      </c>
      <c r="I26">
        <v>6.2</v>
      </c>
      <c r="J26" t="s">
        <v>13</v>
      </c>
      <c r="K26">
        <v>25</v>
      </c>
      <c r="L26" s="2">
        <v>41774</v>
      </c>
      <c r="M26" s="6">
        <f t="shared" si="0"/>
        <v>30.312499999999996</v>
      </c>
      <c r="N26" s="6">
        <f aca="true" t="shared" si="48" ref="N26:AB31">$C26/N$2</f>
        <v>29.573170731707314</v>
      </c>
      <c r="O26" s="6">
        <f t="shared" si="48"/>
        <v>28.869047619047617</v>
      </c>
      <c r="P26" s="6">
        <f t="shared" si="48"/>
        <v>28.197674418604652</v>
      </c>
      <c r="Q26" s="6">
        <f t="shared" si="48"/>
        <v>27.55681818181818</v>
      </c>
      <c r="R26" s="6">
        <f t="shared" si="48"/>
        <v>26.944444444444443</v>
      </c>
      <c r="S26" s="6">
        <f t="shared" si="48"/>
        <v>26.35869565217391</v>
      </c>
      <c r="T26" s="6">
        <f t="shared" si="48"/>
        <v>25.79787234042553</v>
      </c>
      <c r="U26" s="6">
        <f t="shared" si="48"/>
        <v>25.260416666666664</v>
      </c>
      <c r="V26" s="6">
        <f t="shared" si="48"/>
        <v>24.74489795918367</v>
      </c>
      <c r="W26" s="6">
        <f t="shared" si="48"/>
        <v>24.249999999999996</v>
      </c>
      <c r="X26" s="6">
        <f t="shared" si="48"/>
        <v>23.774509803921568</v>
      </c>
      <c r="Y26" s="6">
        <f t="shared" si="48"/>
        <v>23.317307692307693</v>
      </c>
      <c r="Z26" s="6">
        <f t="shared" si="48"/>
        <v>22.877358490566035</v>
      </c>
      <c r="AA26" s="6">
        <f t="shared" si="48"/>
        <v>22.4537037037037</v>
      </c>
      <c r="AB26" s="6">
        <f t="shared" si="48"/>
        <v>22.045454545454543</v>
      </c>
      <c r="AC26" s="6">
        <f t="shared" si="46"/>
        <v>21.651785714285715</v>
      </c>
      <c r="AD26" s="6">
        <f t="shared" si="46"/>
        <v>21.2719298245614</v>
      </c>
      <c r="AE26" s="6">
        <f t="shared" si="46"/>
        <v>20.905172413793103</v>
      </c>
      <c r="AF26" s="6">
        <f t="shared" si="46"/>
        <v>20.550847457627114</v>
      </c>
      <c r="AG26" s="6">
        <f t="shared" si="46"/>
        <v>20.208333333333332</v>
      </c>
      <c r="AH26" s="2">
        <v>39478</v>
      </c>
      <c r="AI26" s="12">
        <f>PRICE($AH26,$L26,$C26/25,AI$2,$K26/0.25,4,3)/4</f>
        <v>26.17621319788727</v>
      </c>
      <c r="AJ26" s="12">
        <f>PRICE($AH26,$L26,$C26/25,AJ$2,$K26/0.25,4,3)/4</f>
        <v>26.03458815586272</v>
      </c>
      <c r="AK26" s="12">
        <f>PRICE($AH26,$L26,$C26/25,AK$2,$K26/0.25,4,3)/4</f>
        <v>25.893833632963076</v>
      </c>
      <c r="AL26" s="12">
        <f>PRICE($AH26,$L26,$C26/25,AL$2,$K26/0.25,4,3)/4</f>
        <v>25.753943940852285</v>
      </c>
      <c r="AM26" s="12">
        <f>PRICE($AH26,$L26,$C26/25,AM$2,$K26/0.25,4,3)/4</f>
        <v>25.614913430101627</v>
      </c>
      <c r="AN26" s="12">
        <f>PRICE($AH26,$L26,$C26/25,AN$2,$K26/0.25,4,3)/4</f>
        <v>25.476736489911875</v>
      </c>
      <c r="AO26" s="12">
        <f>PRICE($AH26,$L26,$C26/25,AO$2,$K26/0.25,4,3)/4</f>
        <v>25.339407547839322</v>
      </c>
      <c r="AP26" s="12">
        <f>PRICE($AH26,$L26,$C26/25,AP$2,$K26/0.25,4,3)/4</f>
        <v>25.20292106952264</v>
      </c>
      <c r="AQ26" s="12">
        <f>PRICE($AH26,$L26,$C26/25,AQ$2,$K26/0.25,4,3)/4</f>
        <v>25.067271558411758</v>
      </c>
      <c r="AR26" s="12">
        <f>PRICE($AH26,$L26,$C26/25,AR$2,$K26/0.25,4,3)/4</f>
        <v>24.93245355549977</v>
      </c>
      <c r="AS26" s="12">
        <f>PRICE($AH26,$L26,$C26/25,AS$2,$K26/0.25,4,3)/4</f>
        <v>24.798461639055827</v>
      </c>
      <c r="AT26" s="12">
        <f>PRICE($AH26,$L26,$C26/25,AT$2,$K26/0.25,4,3)/4</f>
        <v>24.665290424359924</v>
      </c>
      <c r="AU26" s="12">
        <f>PRICE($AH26,$L26,$C26/25,AU$2,$K26/0.25,4,3)/4</f>
        <v>24.53293456344085</v>
      </c>
      <c r="AV26" s="12">
        <f>PRICE($AH26,$L26,$C26/25,AV$2,$K26/0.25,4,3)/4</f>
        <v>24.401388744814327</v>
      </c>
      <c r="AW26" s="12">
        <f>PRICE($AH26,$L26,$C26/25,AW$2,$K26/0.25,4,3)/4</f>
        <v>24.27064769322478</v>
      </c>
      <c r="AX26" s="12">
        <f>PRICE($AH26,$L26,$C26/25,AX$2,$K26/0.25,4,3)/4</f>
        <v>24.140706169387897</v>
      </c>
      <c r="AY26" s="12">
        <f>PRICE($AH26,$L26,$C26/25,AY$2,$K26/0.25,4,3)/4</f>
        <v>24.011558969735045</v>
      </c>
      <c r="AZ26" s="12">
        <f>PRICE($AH26,$L26,$C26/25,AZ$2,$K26/0.25,4,3)/4</f>
        <v>23.88320092616063</v>
      </c>
      <c r="BA26" s="12">
        <f>PRICE($AH26,$L26,$C26/25,BA$2,$K26/0.25,4,3)/4</f>
        <v>23.755626905770274</v>
      </c>
      <c r="BB26" s="12">
        <f>PRICE($AH26,$L26,$C26/25,BB$2,$K26/0.25,4,3)/4</f>
        <v>23.628831810630828</v>
      </c>
      <c r="BC26" s="12">
        <f>PRICE($AH26,$L26,$C26/25,BC$2,$K26/0.25,4,3)/4</f>
        <v>23.502810577523395</v>
      </c>
      <c r="BE26" s="11">
        <f>PRICE($AH26,$L26-4*365,$C26/25,BE$2,($K26+1)/0.25,4,3)/4</f>
        <v>26.375751002154246</v>
      </c>
      <c r="BF26" s="11">
        <f>PRICE($AH26,$L26-4*365,$C26/25,BF$2,($K26+1)/0.25,4,3)/4</f>
        <v>26.31868319374902</v>
      </c>
      <c r="BG26" s="11">
        <f>PRICE($AH26,$L26-4*365,$C26/25,BG$2,($K26+1)/0.25,4,3)/4</f>
        <v>26.261756529773745</v>
      </c>
      <c r="BH26" s="11">
        <f>PRICE($AH26,$L26-4*365,$C26/25,BH$2,($K26+1)/0.25,4,3)/4</f>
        <v>26.204970623846815</v>
      </c>
      <c r="BI26" s="11">
        <f>PRICE($AH26,$L26-4*365,$C26/25,BI$2,($K26+1)/0.25,4,3)/4</f>
        <v>26.148325090742617</v>
      </c>
      <c r="BJ26" s="11">
        <f>PRICE($AH26,$L26-4*365,$C26/25,BJ$2,($K26+1)/0.25,4,3)/4</f>
        <v>26.091819546387395</v>
      </c>
      <c r="BK26" s="11">
        <f>PRICE($AH26,$L26-4*365,$C26/25,BK$2,($K26+1)/0.25,4,3)/4</f>
        <v>26.035453607855878</v>
      </c>
      <c r="BL26" s="11">
        <f>PRICE($AH26,$L26-4*365,$C26/25,BL$2,($K26+1)/0.25,4,3)/4</f>
        <v>25.979226893367382</v>
      </c>
      <c r="BM26" s="11">
        <f>PRICE($AH26,$L26-4*365,$C26/25,BM$2,($K26+1)/0.25,4,3)/4</f>
        <v>25.923139022281994</v>
      </c>
      <c r="BN26" s="11">
        <f>PRICE($AH26,$L26-4*365,$C26/25,BN$2,($K26+1)/0.25,4,3)/4</f>
        <v>25.867189615097125</v>
      </c>
      <c r="BO26" s="11">
        <f>PRICE($AH26,$L26-4*365,$C26/25,BO$2,($K26+1)/0.25,4,3)/4</f>
        <v>25.811378293443724</v>
      </c>
      <c r="BP26" s="11">
        <f>PRICE($AH26,$L26-4*365,$C26/25,BP$2,($K26+1)/0.25,4,3)/4</f>
        <v>25.75570468008244</v>
      </c>
      <c r="BQ26" s="11">
        <f>PRICE($AH26,$L26-4*365,$C26/25,BQ$2,($K26+1)/0.25,4,3)/4</f>
        <v>25.70016839890032</v>
      </c>
      <c r="BR26" s="11">
        <f>PRICE($AH26,$L26-4*365,$C26/25,BR$2,($K26+1)/0.25,4,3)/4</f>
        <v>25.644769074906748</v>
      </c>
      <c r="BS26" s="11">
        <f>PRICE($AH26,$L26-4*365,$C26/25,BS$2,($K26+1)/0.25,4,3)/4</f>
        <v>25.589506334230187</v>
      </c>
      <c r="BT26" s="11">
        <f>PRICE($AH26,$L26-4*365,$C26/25,BT$2,($K26+1)/0.25,4,3)/4</f>
        <v>25.534379804114415</v>
      </c>
      <c r="BU26" s="11">
        <f>PRICE($AH26,$L26-4*365,$C26/25,BU$2,($K26+1)/0.25,4,3)/4</f>
        <v>25.479389112914745</v>
      </c>
      <c r="BV26" s="11">
        <f>PRICE($AH26,$L26-4*365,$C26/25,BV$2,($K26+1)/0.25,4,3)/4</f>
        <v>25.42453389009475</v>
      </c>
      <c r="BW26" s="11">
        <f>PRICE($AH26,$L26-4*365,$C26/25,BW$2,($K26+1)/0.25,4,3)/4</f>
        <v>25.36981376622252</v>
      </c>
      <c r="BX26" s="11">
        <f>PRICE($AH26,$L26-4*365,$C26/25,BX$2,($K26+1)/0.25,4,3)/4</f>
        <v>25.315228372966963</v>
      </c>
      <c r="BY26" s="11">
        <f>PRICE($AH26,$L26-4*365,$C26/25,BY$2,($K26+1)/0.25,4,3)/4</f>
        <v>25.260777343094585</v>
      </c>
      <c r="CA26" s="17">
        <f t="shared" si="4"/>
        <v>26.17621319788727</v>
      </c>
      <c r="CB26" s="17">
        <f t="shared" si="5"/>
        <v>26.03458815586272</v>
      </c>
      <c r="CC26" s="17">
        <f t="shared" si="6"/>
        <v>25.893833632963076</v>
      </c>
      <c r="CD26" s="17">
        <f t="shared" si="7"/>
        <v>25.753943940852285</v>
      </c>
      <c r="CE26" s="17">
        <f t="shared" si="8"/>
        <v>25.614913430101627</v>
      </c>
      <c r="CF26" s="17">
        <f t="shared" si="9"/>
        <v>25.476736489911875</v>
      </c>
      <c r="CG26" s="17">
        <f t="shared" si="10"/>
        <v>25.339407547839322</v>
      </c>
      <c r="CH26" s="17">
        <f t="shared" si="11"/>
        <v>25.20292106952264</v>
      </c>
      <c r="CI26" s="17">
        <f t="shared" si="12"/>
        <v>25.067271558411758</v>
      </c>
      <c r="CJ26" s="17">
        <f t="shared" si="13"/>
        <v>24.74489795918367</v>
      </c>
      <c r="CK26" s="17">
        <f t="shared" si="14"/>
        <v>24.249999999999996</v>
      </c>
      <c r="CL26" s="17">
        <f t="shared" si="15"/>
        <v>23.774509803921568</v>
      </c>
      <c r="CM26" s="17">
        <f t="shared" si="16"/>
        <v>23.317307692307693</v>
      </c>
      <c r="CN26" s="17">
        <f t="shared" si="17"/>
        <v>22.877358490566035</v>
      </c>
      <c r="CO26" s="17">
        <f t="shared" si="18"/>
        <v>22.4537037037037</v>
      </c>
      <c r="CP26" s="17">
        <f t="shared" si="19"/>
        <v>22.045454545454543</v>
      </c>
      <c r="CQ26" s="17">
        <f t="shared" si="20"/>
        <v>21.651785714285715</v>
      </c>
      <c r="CR26" s="17">
        <f t="shared" si="21"/>
        <v>21.2719298245614</v>
      </c>
      <c r="CS26" s="17">
        <f t="shared" si="22"/>
        <v>20.905172413793103</v>
      </c>
      <c r="CT26" s="17">
        <f t="shared" si="23"/>
        <v>20.550847457627114</v>
      </c>
      <c r="CU26" s="17">
        <f t="shared" si="24"/>
        <v>20.208333333333332</v>
      </c>
      <c r="CW26" s="16">
        <f t="shared" si="25"/>
        <v>0.06446611729060514</v>
      </c>
      <c r="CX26" s="16">
        <f t="shared" si="26"/>
        <v>0.05896184049213837</v>
      </c>
      <c r="CY26" s="16">
        <f t="shared" si="27"/>
        <v>0.05349139653956758</v>
      </c>
      <c r="CZ26" s="16">
        <f t="shared" si="28"/>
        <v>0.0480545643549275</v>
      </c>
      <c r="DA26" s="16">
        <f t="shared" si="29"/>
        <v>0.04265112437239127</v>
      </c>
      <c r="DB26" s="16">
        <f t="shared" si="30"/>
        <v>0.03728085852747265</v>
      </c>
      <c r="DC26" s="16">
        <f t="shared" si="31"/>
        <v>0.031943550246378516</v>
      </c>
      <c r="DD26" s="16">
        <f t="shared" si="32"/>
        <v>0.026638984435392254</v>
      </c>
      <c r="DE26" s="16">
        <f t="shared" si="33"/>
        <v>0.021366947470336406</v>
      </c>
      <c r="DF26" s="16">
        <f t="shared" si="34"/>
        <v>0.008837853058051737</v>
      </c>
      <c r="DG26" s="16">
        <f t="shared" si="35"/>
        <v>-0.010396424407306815</v>
      </c>
      <c r="DH26" s="16">
        <f t="shared" si="36"/>
        <v>-0.028876416481866896</v>
      </c>
      <c r="DI26" s="16">
        <f t="shared" si="37"/>
        <v>-0.046645639630482294</v>
      </c>
      <c r="DJ26" s="16">
        <f t="shared" si="38"/>
        <v>-0.0637443260565086</v>
      </c>
      <c r="DK26" s="16">
        <f t="shared" si="39"/>
        <v>-0.0802097278000895</v>
      </c>
      <c r="DL26" s="16">
        <f t="shared" si="40"/>
        <v>-0.09607638766208548</v>
      </c>
      <c r="DM26" s="16">
        <f t="shared" si="41"/>
        <v>-0.11137638110043868</v>
      </c>
      <c r="DN26" s="16">
        <f t="shared" si="42"/>
        <v>-0.1261395326637622</v>
      </c>
      <c r="DO26" s="16">
        <f t="shared" si="43"/>
        <v>-0.14039361003524675</v>
      </c>
      <c r="DP26" s="16">
        <f t="shared" si="44"/>
        <v>-0.15416449834329138</v>
      </c>
      <c r="DQ26" s="16">
        <f t="shared" si="45"/>
        <v>-0.16747635704106756</v>
      </c>
    </row>
    <row r="27" spans="1:121" ht="12.75">
      <c r="A27" t="s">
        <v>24</v>
      </c>
      <c r="B27">
        <v>26.98</v>
      </c>
      <c r="C27">
        <v>1.375</v>
      </c>
      <c r="D27" s="1">
        <v>0.044231</v>
      </c>
      <c r="E27" s="2">
        <v>39180</v>
      </c>
      <c r="F27" s="1">
        <v>0.040437</v>
      </c>
      <c r="G27" t="s">
        <v>15</v>
      </c>
      <c r="H27" s="3">
        <v>52870</v>
      </c>
      <c r="I27">
        <v>5.2</v>
      </c>
      <c r="J27" t="s">
        <v>13</v>
      </c>
      <c r="K27">
        <v>25</v>
      </c>
      <c r="L27" s="2">
        <v>41305</v>
      </c>
      <c r="M27" s="6">
        <f t="shared" si="0"/>
        <v>34.375</v>
      </c>
      <c r="N27" s="6">
        <f t="shared" si="48"/>
        <v>33.536585365853654</v>
      </c>
      <c r="O27" s="6">
        <f t="shared" si="48"/>
        <v>32.738095238095234</v>
      </c>
      <c r="P27" s="6">
        <f t="shared" si="48"/>
        <v>31.976744186046513</v>
      </c>
      <c r="Q27" s="6">
        <f t="shared" si="48"/>
        <v>31.250000000000004</v>
      </c>
      <c r="R27" s="6">
        <f t="shared" si="48"/>
        <v>30.555555555555557</v>
      </c>
      <c r="S27" s="6">
        <f t="shared" si="48"/>
        <v>29.891304347826086</v>
      </c>
      <c r="T27" s="6">
        <f t="shared" si="48"/>
        <v>29.25531914893617</v>
      </c>
      <c r="U27" s="6">
        <f t="shared" si="48"/>
        <v>28.645833333333332</v>
      </c>
      <c r="V27" s="6">
        <f t="shared" si="48"/>
        <v>28.06122448979592</v>
      </c>
      <c r="W27" s="6">
        <f t="shared" si="48"/>
        <v>27.5</v>
      </c>
      <c r="X27" s="6">
        <f t="shared" si="48"/>
        <v>26.96078431372549</v>
      </c>
      <c r="Y27" s="6">
        <f t="shared" si="48"/>
        <v>26.442307692307693</v>
      </c>
      <c r="Z27" s="6">
        <f t="shared" si="48"/>
        <v>25.943396226415096</v>
      </c>
      <c r="AA27" s="6">
        <f t="shared" si="48"/>
        <v>25.46296296296296</v>
      </c>
      <c r="AB27" s="6">
        <f t="shared" si="48"/>
        <v>25</v>
      </c>
      <c r="AC27" s="6">
        <f t="shared" si="46"/>
        <v>24.55357142857143</v>
      </c>
      <c r="AD27" s="6">
        <f t="shared" si="46"/>
        <v>24.12280701754386</v>
      </c>
      <c r="AE27" s="6">
        <f t="shared" si="46"/>
        <v>23.70689655172414</v>
      </c>
      <c r="AF27" s="6">
        <f t="shared" si="46"/>
        <v>23.30508474576271</v>
      </c>
      <c r="AG27" s="6">
        <f t="shared" si="46"/>
        <v>22.916666666666668</v>
      </c>
      <c r="AH27" s="2">
        <v>39478</v>
      </c>
      <c r="AI27" s="12">
        <f>PRICE($AH27,$L27,$C27/25,AI$2,$K27/0.25,4,3)/4</f>
        <v>26.69177059058785</v>
      </c>
      <c r="AJ27" s="12">
        <f>PRICE($AH27,$L27,$C27/25,AJ$2,$K27/0.25,4,3)/4</f>
        <v>26.575018396715794</v>
      </c>
      <c r="AK27" s="12">
        <f>PRICE($AH27,$L27,$C27/25,AK$2,$K27/0.25,4,3)/4</f>
        <v>26.458846115814893</v>
      </c>
      <c r="AL27" s="12">
        <f>PRICE($AH27,$L27,$C27/25,AL$2,$K27/0.25,4,3)/4</f>
        <v>26.343250667014445</v>
      </c>
      <c r="AM27" s="12">
        <f>PRICE($AH27,$L27,$C27/25,AM$2,$K27/0.25,4,3)/4</f>
        <v>26.228228986698802</v>
      </c>
      <c r="AN27" s="12">
        <f>PRICE($AH27,$L27,$C27/25,AN$2,$K27/0.25,4,3)/4</f>
        <v>26.113778028405292</v>
      </c>
      <c r="AO27" s="12">
        <f>PRICE($AH27,$L27,$C27/25,AO$2,$K27/0.25,4,3)/4</f>
        <v>25.99989476272431</v>
      </c>
      <c r="AP27" s="12">
        <f>PRICE($AH27,$L27,$C27/25,AP$2,$K27/0.25,4,3)/4</f>
        <v>25.88657617719899</v>
      </c>
      <c r="AQ27" s="12">
        <f>PRICE($AH27,$L27,$C27/25,AQ$2,$K27/0.25,4,3)/4</f>
        <v>25.773819276225513</v>
      </c>
      <c r="AR27" s="12">
        <f>PRICE($AH27,$L27,$C27/25,AR$2,$K27/0.25,4,3)/4</f>
        <v>25.66162108095491</v>
      </c>
      <c r="AS27" s="12">
        <f>PRICE($AH27,$L27,$C27/25,AS$2,$K27/0.25,4,3)/4</f>
        <v>25.549978629194566</v>
      </c>
      <c r="AT27" s="12">
        <f>PRICE($AH27,$L27,$C27/25,AT$2,$K27/0.25,4,3)/4</f>
        <v>25.438888975310373</v>
      </c>
      <c r="AU27" s="12">
        <f>PRICE($AH27,$L27,$C27/25,AU$2,$K27/0.25,4,3)/4</f>
        <v>25.328349190130382</v>
      </c>
      <c r="AV27" s="12">
        <f>PRICE($AH27,$L27,$C27/25,AV$2,$K27/0.25,4,3)/4</f>
        <v>25.218356360847643</v>
      </c>
      <c r="AW27" s="12">
        <f>PRICE($AH27,$L27,$C27/25,AW$2,$K27/0.25,4,3)/4</f>
        <v>25.108907590925092</v>
      </c>
      <c r="AX27" s="12">
        <f>PRICE($AH27,$L27,$C27/25,AX$2,$K27/0.25,4,3)/4</f>
        <v>25.00000000000003</v>
      </c>
      <c r="AY27" s="12">
        <f>PRICE($AH27,$L27,$C27/25,AY$2,$K27/0.25,4,3)/4</f>
        <v>24.891630723789177</v>
      </c>
      <c r="AZ27" s="12">
        <f>PRICE($AH27,$L27,$C27/25,AZ$2,$K27/0.25,4,3)/4</f>
        <v>24.783796913995207</v>
      </c>
      <c r="BA27" s="12">
        <f>PRICE($AH27,$L27,$C27/25,BA$2,$K27/0.25,4,3)/4</f>
        <v>24.676495738212964</v>
      </c>
      <c r="BB27" s="12">
        <f>PRICE($AH27,$L27,$C27/25,BB$2,$K27/0.25,4,3)/4</f>
        <v>24.569724379836273</v>
      </c>
      <c r="BC27" s="12">
        <f>PRICE($AH27,$L27,$C27/25,BC$2,$K27/0.25,4,3)/4</f>
        <v>24.46348003796623</v>
      </c>
      <c r="BE27" s="11">
        <f>PRICE($AH27,$L27-4*365,$C27/25,BE$2,($K27+1)/0.25,4,3)/4</f>
        <v>26.327004335296305</v>
      </c>
      <c r="BF27" s="11">
        <f>PRICE($AH27,$L27-4*365,$C27/25,BF$2,($K27+1)/0.25,4,3)/4</f>
        <v>26.30143868218712</v>
      </c>
      <c r="BG27" s="11">
        <f>PRICE($AH27,$L27-4*365,$C27/25,BG$2,($K27+1)/0.25,4,3)/4</f>
        <v>26.275904452958788</v>
      </c>
      <c r="BH27" s="11">
        <f>PRICE($AH27,$L27-4*365,$C27/25,BH$2,($K27+1)/0.25,4,3)/4</f>
        <v>26.25040160112583</v>
      </c>
      <c r="BI27" s="11">
        <f>PRICE($AH27,$L27-4*365,$C27/25,BI$2,($K27+1)/0.25,4,3)/4</f>
        <v>26.224930080283134</v>
      </c>
      <c r="BJ27" s="11">
        <f>PRICE($AH27,$L27-4*365,$C27/25,BJ$2,($K27+1)/0.25,4,3)/4</f>
        <v>26.19948984410566</v>
      </c>
      <c r="BK27" s="11">
        <f>PRICE($AH27,$L27-4*365,$C27/25,BK$2,($K27+1)/0.25,4,3)/4</f>
        <v>26.174080846348442</v>
      </c>
      <c r="BL27" s="11">
        <f>PRICE($AH27,$L27-4*365,$C27/25,BL$2,($K27+1)/0.25,4,3)/4</f>
        <v>26.148703040846314</v>
      </c>
      <c r="BM27" s="11">
        <f>PRICE($AH27,$L27-4*365,$C27/25,BM$2,($K27+1)/0.25,4,3)/4</f>
        <v>26.123356381513744</v>
      </c>
      <c r="BN27" s="11">
        <f>PRICE($AH27,$L27-4*365,$C27/25,BN$2,($K27+1)/0.25,4,3)/4</f>
        <v>26.098040822344775</v>
      </c>
      <c r="BO27" s="11">
        <f>PRICE($AH27,$L27-4*365,$C27/25,BO$2,($K27+1)/0.25,4,3)/4</f>
        <v>26.07275631741281</v>
      </c>
      <c r="BP27" s="11">
        <f>PRICE($AH27,$L27-4*365,$C27/25,BP$2,($K27+1)/0.25,4,3)/4</f>
        <v>26.0475028208704</v>
      </c>
      <c r="BQ27" s="11">
        <f>PRICE($AH27,$L27-4*365,$C27/25,BQ$2,($K27+1)/0.25,4,3)/4</f>
        <v>26.022280286949204</v>
      </c>
      <c r="BR27" s="11">
        <f>PRICE($AH27,$L27-4*365,$C27/25,BR$2,($K27+1)/0.25,4,3)/4</f>
        <v>25.997088669959727</v>
      </c>
      <c r="BS27" s="11">
        <f>PRICE($AH27,$L27-4*365,$C27/25,BS$2,($K27+1)/0.25,4,3)/4</f>
        <v>25.971927924291247</v>
      </c>
      <c r="BT27" s="11">
        <f>PRICE($AH27,$L27-4*365,$C27/25,BT$2,($K27+1)/0.25,4,3)/4</f>
        <v>25.94679800441163</v>
      </c>
      <c r="BU27" s="11">
        <f>PRICE($AH27,$L27-4*365,$C27/25,BU$2,($K27+1)/0.25,4,3)/4</f>
        <v>25.921698864867107</v>
      </c>
      <c r="BV27" s="11">
        <f>PRICE($AH27,$L27-4*365,$C27/25,BV$2,($K27+1)/0.25,4,3)/4</f>
        <v>25.896630460282246</v>
      </c>
      <c r="BW27" s="11">
        <f>PRICE($AH27,$L27-4*365,$C27/25,BW$2,($K27+1)/0.25,4,3)/4</f>
        <v>25.871592745359735</v>
      </c>
      <c r="BX27" s="11">
        <f>PRICE($AH27,$L27-4*365,$C27/25,BX$2,($K27+1)/0.25,4,3)/4</f>
        <v>25.846585674880153</v>
      </c>
      <c r="BY27" s="11">
        <f>PRICE($AH27,$L27-4*365,$C27/25,BY$2,($K27+1)/0.25,4,3)/4</f>
        <v>25.821609203702</v>
      </c>
      <c r="CA27" s="17">
        <f t="shared" si="4"/>
        <v>26.327004335296305</v>
      </c>
      <c r="CB27" s="17">
        <f t="shared" si="5"/>
        <v>26.30143868218712</v>
      </c>
      <c r="CC27" s="17">
        <f t="shared" si="6"/>
        <v>26.275904452958788</v>
      </c>
      <c r="CD27" s="17">
        <f t="shared" si="7"/>
        <v>26.25040160112583</v>
      </c>
      <c r="CE27" s="17">
        <f t="shared" si="8"/>
        <v>26.224930080283134</v>
      </c>
      <c r="CF27" s="17">
        <f t="shared" si="9"/>
        <v>26.113778028405292</v>
      </c>
      <c r="CG27" s="17">
        <f t="shared" si="10"/>
        <v>25.99989476272431</v>
      </c>
      <c r="CH27" s="17">
        <f t="shared" si="11"/>
        <v>25.88657617719899</v>
      </c>
      <c r="CI27" s="17">
        <f t="shared" si="12"/>
        <v>25.773819276225513</v>
      </c>
      <c r="CJ27" s="17">
        <f t="shared" si="13"/>
        <v>25.66162108095491</v>
      </c>
      <c r="CK27" s="17">
        <f t="shared" si="14"/>
        <v>25.549978629194566</v>
      </c>
      <c r="CL27" s="17">
        <f t="shared" si="15"/>
        <v>25.438888975310373</v>
      </c>
      <c r="CM27" s="17">
        <f t="shared" si="16"/>
        <v>25.328349190130382</v>
      </c>
      <c r="CN27" s="17">
        <f t="shared" si="17"/>
        <v>25.218356360847643</v>
      </c>
      <c r="CO27" s="17">
        <f t="shared" si="18"/>
        <v>25.108907590925092</v>
      </c>
      <c r="CP27" s="17">
        <f t="shared" si="19"/>
        <v>25</v>
      </c>
      <c r="CQ27" s="17">
        <f t="shared" si="20"/>
        <v>24.55357142857143</v>
      </c>
      <c r="CR27" s="17">
        <f t="shared" si="21"/>
        <v>24.12280701754386</v>
      </c>
      <c r="CS27" s="17">
        <f t="shared" si="22"/>
        <v>23.70689655172414</v>
      </c>
      <c r="CT27" s="17">
        <f t="shared" si="23"/>
        <v>23.30508474576271</v>
      </c>
      <c r="CU27" s="17">
        <f t="shared" si="24"/>
        <v>22.916666666666668</v>
      </c>
      <c r="CW27" s="16">
        <f t="shared" si="25"/>
        <v>0.02676072406583785</v>
      </c>
      <c r="CX27" s="16">
        <f t="shared" si="26"/>
        <v>0.025813146115163832</v>
      </c>
      <c r="CY27" s="16">
        <f t="shared" si="27"/>
        <v>0.024866732874677</v>
      </c>
      <c r="CZ27" s="16">
        <f t="shared" si="28"/>
        <v>0.023921482621416912</v>
      </c>
      <c r="DA27" s="16">
        <f t="shared" si="29"/>
        <v>0.022977393635401633</v>
      </c>
      <c r="DB27" s="16">
        <f t="shared" si="30"/>
        <v>0.018857599273732095</v>
      </c>
      <c r="DC27" s="16">
        <f t="shared" si="31"/>
        <v>0.014636573859314606</v>
      </c>
      <c r="DD27" s="16">
        <f t="shared" si="32"/>
        <v>0.010436478028131635</v>
      </c>
      <c r="DE27" s="16">
        <f t="shared" si="33"/>
        <v>0.006257200749648417</v>
      </c>
      <c r="DF27" s="16">
        <f t="shared" si="34"/>
        <v>0.0020986316143405404</v>
      </c>
      <c r="DG27" s="16">
        <f t="shared" si="35"/>
        <v>-0.0020393391699567998</v>
      </c>
      <c r="DH27" s="16">
        <f t="shared" si="36"/>
        <v>-0.006156820781676342</v>
      </c>
      <c r="DI27" s="16">
        <f t="shared" si="37"/>
        <v>-0.010253921789088905</v>
      </c>
      <c r="DJ27" s="16">
        <f t="shared" si="38"/>
        <v>-0.014330750153905059</v>
      </c>
      <c r="DK27" s="16">
        <f t="shared" si="39"/>
        <v>-0.0183874132348002</v>
      </c>
      <c r="DL27" s="16">
        <f t="shared" si="40"/>
        <v>-0.022424017790956263</v>
      </c>
      <c r="DM27" s="16">
        <f t="shared" si="41"/>
        <v>-0.038970666101874385</v>
      </c>
      <c r="DN27" s="16">
        <f t="shared" si="42"/>
        <v>-0.05493673026153223</v>
      </c>
      <c r="DO27" s="16">
        <f t="shared" si="43"/>
        <v>-0.07035224048465016</v>
      </c>
      <c r="DP27" s="16">
        <f t="shared" si="44"/>
        <v>-0.08524519103918793</v>
      </c>
      <c r="DQ27" s="16">
        <f t="shared" si="45"/>
        <v>-0.09964170990857424</v>
      </c>
    </row>
    <row r="28" spans="1:121" ht="13.5" thickBot="1">
      <c r="A28" t="s">
        <v>49</v>
      </c>
      <c r="B28">
        <v>25.82</v>
      </c>
      <c r="C28">
        <v>1.3125</v>
      </c>
      <c r="D28" s="1">
        <v>0.04058</v>
      </c>
      <c r="E28" s="2">
        <v>39180</v>
      </c>
      <c r="F28" s="1">
        <v>0.043576</v>
      </c>
      <c r="G28" t="s">
        <v>15</v>
      </c>
      <c r="H28" s="3">
        <v>83411</v>
      </c>
      <c r="I28">
        <v>3.53</v>
      </c>
      <c r="J28" t="s">
        <v>13</v>
      </c>
      <c r="K28">
        <v>25</v>
      </c>
      <c r="L28" s="2">
        <v>40512</v>
      </c>
      <c r="M28" s="6">
        <f t="shared" si="0"/>
        <v>32.8125</v>
      </c>
      <c r="N28" s="6">
        <f t="shared" si="48"/>
        <v>32.012195121951216</v>
      </c>
      <c r="O28" s="6">
        <f t="shared" si="48"/>
        <v>31.249999999999996</v>
      </c>
      <c r="P28" s="6">
        <f t="shared" si="48"/>
        <v>30.52325581395349</v>
      </c>
      <c r="Q28" s="6">
        <f t="shared" si="48"/>
        <v>29.829545454545457</v>
      </c>
      <c r="R28" s="6">
        <f t="shared" si="48"/>
        <v>29.166666666666668</v>
      </c>
      <c r="S28" s="6">
        <f t="shared" si="48"/>
        <v>28.532608695652176</v>
      </c>
      <c r="T28" s="6">
        <f t="shared" si="48"/>
        <v>27.925531914893618</v>
      </c>
      <c r="U28" s="6">
        <f t="shared" si="48"/>
        <v>27.34375</v>
      </c>
      <c r="V28" s="6">
        <f t="shared" si="48"/>
        <v>26.785714285714285</v>
      </c>
      <c r="W28" s="6">
        <f t="shared" si="48"/>
        <v>26.25</v>
      </c>
      <c r="X28" s="6">
        <f t="shared" si="48"/>
        <v>25.73529411764706</v>
      </c>
      <c r="Y28" s="6">
        <f t="shared" si="48"/>
        <v>25.240384615384617</v>
      </c>
      <c r="Z28" s="6">
        <f t="shared" si="48"/>
        <v>24.764150943396228</v>
      </c>
      <c r="AA28" s="6">
        <f t="shared" si="48"/>
        <v>24.305555555555554</v>
      </c>
      <c r="AB28" s="6">
        <f t="shared" si="48"/>
        <v>23.863636363636363</v>
      </c>
      <c r="AC28" s="6">
        <f t="shared" si="46"/>
        <v>23.437500000000004</v>
      </c>
      <c r="AD28" s="6">
        <f t="shared" si="46"/>
        <v>23.026315789473685</v>
      </c>
      <c r="AE28" s="6">
        <f t="shared" si="46"/>
        <v>22.629310344827587</v>
      </c>
      <c r="AF28" s="6">
        <f t="shared" si="46"/>
        <v>22.245762711864405</v>
      </c>
      <c r="AG28" s="6">
        <f t="shared" si="46"/>
        <v>21.875</v>
      </c>
      <c r="AH28" s="2">
        <v>39478</v>
      </c>
      <c r="AI28" s="12">
        <f>PRICE($AH28,$L28,$C28/25,AI$2,$K28/0.25,4,3)/4</f>
        <v>25.831914589350244</v>
      </c>
      <c r="AJ28" s="12">
        <f>PRICE($AH28,$L28,$C28/25,AJ$2,$K28/0.25,4,3)/4</f>
        <v>25.764177797571477</v>
      </c>
      <c r="AK28" s="12">
        <f>PRICE($AH28,$L28,$C28/25,AK$2,$K28/0.25,4,3)/4</f>
        <v>25.696642643165802</v>
      </c>
      <c r="AL28" s="12">
        <f>PRICE($AH28,$L28,$C28/25,AL$2,$K28/0.25,4,3)/4</f>
        <v>25.62930847005739</v>
      </c>
      <c r="AM28" s="12">
        <f>PRICE($AH28,$L28,$C28/25,AM$2,$K28/0.25,4,3)/4</f>
        <v>25.562174624475357</v>
      </c>
      <c r="AN28" s="12">
        <f>PRICE($AH28,$L28,$C28/25,AN$2,$K28/0.25,4,3)/4</f>
        <v>25.495240454944586</v>
      </c>
      <c r="AO28" s="12">
        <f>PRICE($AH28,$L28,$C28/25,AO$2,$K28/0.25,4,3)/4</f>
        <v>25.4285053122775</v>
      </c>
      <c r="AP28" s="12">
        <f>PRICE($AH28,$L28,$C28/25,AP$2,$K28/0.25,4,3)/4</f>
        <v>25.3619685495653</v>
      </c>
      <c r="AQ28" s="12">
        <f>PRICE($AH28,$L28,$C28/25,AQ$2,$K28/0.25,4,3)/4</f>
        <v>25.29562952216918</v>
      </c>
      <c r="AR28" s="12">
        <f>PRICE($AH28,$L28,$C28/25,AR$2,$K28/0.25,4,3)/4</f>
        <v>25.229487587712157</v>
      </c>
      <c r="AS28" s="12">
        <f>PRICE($AH28,$L28,$C28/25,AS$2,$K28/0.25,4,3)/4</f>
        <v>25.163542106070384</v>
      </c>
      <c r="AT28" s="12">
        <f>PRICE($AH28,$L28,$C28/25,AT$2,$K28/0.25,4,3)/4</f>
        <v>25.097792439364515</v>
      </c>
      <c r="AU28" s="12">
        <f>PRICE($AH28,$L28,$C28/25,AU$2,$K28/0.25,4,3)/4</f>
        <v>25.03223795195166</v>
      </c>
      <c r="AV28" s="12">
        <f>PRICE($AH28,$L28,$C28/25,AV$2,$K28/0.25,4,3)/4</f>
        <v>24.966878010416522</v>
      </c>
      <c r="AW28" s="12">
        <f>PRICE($AH28,$L28,$C28/25,AW$2,$K28/0.25,4,3)/4</f>
        <v>24.901711983563427</v>
      </c>
      <c r="AX28" s="12">
        <f>PRICE($AH28,$L28,$C28/25,AX$2,$K28/0.25,4,3)/4</f>
        <v>24.836739242407834</v>
      </c>
      <c r="AY28" s="12">
        <f>PRICE($AH28,$L28,$C28/25,AY$2,$K28/0.25,4,3)/4</f>
        <v>24.771959160167818</v>
      </c>
      <c r="AZ28" s="12">
        <f>PRICE($AH28,$L28,$C28/25,AZ$2,$K28/0.25,4,3)/4</f>
        <v>24.7073711122562</v>
      </c>
      <c r="BA28" s="12">
        <f>PRICE($AH28,$L28,$C28/25,BA$2,$K28/0.25,4,3)/4</f>
        <v>24.64297447627209</v>
      </c>
      <c r="BB28" s="12">
        <f>PRICE($AH28,$L28,$C28/25,BB$2,$K28/0.25,4,3)/4</f>
        <v>24.578768631992528</v>
      </c>
      <c r="BC28" s="12">
        <f>PRICE($AH28,$L28,$C28/25,BC$2,$K28/0.25,4,3)/4</f>
        <v>24.51475296136473</v>
      </c>
      <c r="BE28" s="11">
        <v>26</v>
      </c>
      <c r="BF28" s="11">
        <v>26</v>
      </c>
      <c r="BG28" s="11">
        <v>26</v>
      </c>
      <c r="BH28" s="11">
        <v>26</v>
      </c>
      <c r="BI28" s="11">
        <v>26</v>
      </c>
      <c r="BJ28" s="11">
        <v>26</v>
      </c>
      <c r="BK28" s="11">
        <v>26</v>
      </c>
      <c r="BL28" s="11">
        <v>26</v>
      </c>
      <c r="BM28" s="11">
        <v>26</v>
      </c>
      <c r="BN28" s="11">
        <v>26</v>
      </c>
      <c r="BO28" s="11">
        <v>26</v>
      </c>
      <c r="BP28" s="11">
        <v>26</v>
      </c>
      <c r="BQ28" s="11">
        <v>26</v>
      </c>
      <c r="BR28" s="11">
        <v>26</v>
      </c>
      <c r="BS28" s="11">
        <v>26</v>
      </c>
      <c r="BT28" s="11">
        <v>26</v>
      </c>
      <c r="BU28" s="11">
        <v>26</v>
      </c>
      <c r="BV28" s="11">
        <v>26</v>
      </c>
      <c r="BW28" s="11">
        <v>26</v>
      </c>
      <c r="BX28" s="11">
        <v>26</v>
      </c>
      <c r="BY28" s="11">
        <v>26</v>
      </c>
      <c r="CA28" s="17">
        <f t="shared" si="4"/>
        <v>25.831914589350244</v>
      </c>
      <c r="CB28" s="17">
        <f t="shared" si="5"/>
        <v>25.764177797571477</v>
      </c>
      <c r="CC28" s="17">
        <f t="shared" si="6"/>
        <v>25.696642643165802</v>
      </c>
      <c r="CD28" s="17">
        <f t="shared" si="7"/>
        <v>25.62930847005739</v>
      </c>
      <c r="CE28" s="17">
        <f t="shared" si="8"/>
        <v>25.562174624475357</v>
      </c>
      <c r="CF28" s="17">
        <f t="shared" si="9"/>
        <v>25.495240454944586</v>
      </c>
      <c r="CG28" s="17">
        <f t="shared" si="10"/>
        <v>25.4285053122775</v>
      </c>
      <c r="CH28" s="17">
        <f t="shared" si="11"/>
        <v>25.3619685495653</v>
      </c>
      <c r="CI28" s="17">
        <f t="shared" si="12"/>
        <v>25.29562952216918</v>
      </c>
      <c r="CJ28" s="17">
        <f t="shared" si="13"/>
        <v>25.229487587712157</v>
      </c>
      <c r="CK28" s="17">
        <f t="shared" si="14"/>
        <v>25.163542106070384</v>
      </c>
      <c r="CL28" s="17">
        <f t="shared" si="15"/>
        <v>25.097792439364515</v>
      </c>
      <c r="CM28" s="17">
        <f t="shared" si="16"/>
        <v>25.03223795195166</v>
      </c>
      <c r="CN28" s="17">
        <f t="shared" si="17"/>
        <v>24.764150943396228</v>
      </c>
      <c r="CO28" s="17">
        <f t="shared" si="18"/>
        <v>24.305555555555554</v>
      </c>
      <c r="CP28" s="17">
        <f t="shared" si="19"/>
        <v>23.863636363636363</v>
      </c>
      <c r="CQ28" s="17">
        <f t="shared" si="20"/>
        <v>23.437500000000004</v>
      </c>
      <c r="CR28" s="17">
        <f t="shared" si="21"/>
        <v>23.026315789473685</v>
      </c>
      <c r="CS28" s="17">
        <f t="shared" si="22"/>
        <v>22.629310344827587</v>
      </c>
      <c r="CT28" s="17">
        <f t="shared" si="23"/>
        <v>22.245762711864405</v>
      </c>
      <c r="CU28" s="17">
        <f t="shared" si="24"/>
        <v>21.875</v>
      </c>
      <c r="CW28" s="16">
        <f t="shared" si="25"/>
        <v>0.05129413591596599</v>
      </c>
      <c r="CX28" s="16">
        <f t="shared" si="26"/>
        <v>0.04867071253181554</v>
      </c>
      <c r="CY28" s="16">
        <f t="shared" si="27"/>
        <v>0.04605509849596445</v>
      </c>
      <c r="CZ28" s="16">
        <f t="shared" si="28"/>
        <v>0.04344726839881452</v>
      </c>
      <c r="DA28" s="16">
        <f t="shared" si="29"/>
        <v>0.04084719692003702</v>
      </c>
      <c r="DB28" s="16">
        <f t="shared" si="30"/>
        <v>0.038254858828217886</v>
      </c>
      <c r="DC28" s="16">
        <f t="shared" si="31"/>
        <v>0.0356702289805384</v>
      </c>
      <c r="DD28" s="16">
        <f t="shared" si="32"/>
        <v>0.033093282322436135</v>
      </c>
      <c r="DE28" s="16">
        <f t="shared" si="33"/>
        <v>0.03052399388726479</v>
      </c>
      <c r="DF28" s="16">
        <f t="shared" si="34"/>
        <v>0.027962338795978203</v>
      </c>
      <c r="DG28" s="16">
        <f t="shared" si="35"/>
        <v>0.02540829225679264</v>
      </c>
      <c r="DH28" s="16">
        <f t="shared" si="36"/>
        <v>0.022861829564853275</v>
      </c>
      <c r="DI28" s="16">
        <f t="shared" si="37"/>
        <v>0.020322926101923322</v>
      </c>
      <c r="DJ28" s="16">
        <f t="shared" si="38"/>
        <v>0.009940005553688236</v>
      </c>
      <c r="DK28" s="16">
        <f t="shared" si="39"/>
        <v>-0.007821241070660179</v>
      </c>
      <c r="DL28" s="16">
        <f t="shared" si="40"/>
        <v>-0.02493662418139575</v>
      </c>
      <c r="DM28" s="16">
        <f t="shared" si="41"/>
        <v>-0.04144074360960481</v>
      </c>
      <c r="DN28" s="16">
        <f t="shared" si="42"/>
        <v>-0.05736577112805252</v>
      </c>
      <c r="DO28" s="16">
        <f t="shared" si="43"/>
        <v>-0.07274165976655356</v>
      </c>
      <c r="DP28" s="16">
        <f t="shared" si="44"/>
        <v>-0.08759633184103777</v>
      </c>
      <c r="DQ28" s="16">
        <f t="shared" si="45"/>
        <v>-0.10195584817970571</v>
      </c>
    </row>
    <row r="29" spans="1:121" ht="13.5" thickBot="1">
      <c r="A29" t="s">
        <v>55</v>
      </c>
      <c r="B29">
        <v>26.05</v>
      </c>
      <c r="C29">
        <v>1.475</v>
      </c>
      <c r="D29" s="1">
        <v>0.046196</v>
      </c>
      <c r="E29" s="2">
        <v>39180</v>
      </c>
      <c r="F29" s="1">
        <v>0.048943</v>
      </c>
      <c r="G29" t="s">
        <v>15</v>
      </c>
      <c r="H29" s="3">
        <v>37068</v>
      </c>
      <c r="I29">
        <v>3.19</v>
      </c>
      <c r="J29" t="s">
        <v>13</v>
      </c>
      <c r="K29">
        <v>25</v>
      </c>
      <c r="L29" s="2">
        <v>40741</v>
      </c>
      <c r="M29" s="6">
        <f t="shared" si="0"/>
        <v>36.875</v>
      </c>
      <c r="N29" s="6">
        <f t="shared" si="48"/>
        <v>35.97560975609756</v>
      </c>
      <c r="O29" s="6">
        <f t="shared" si="48"/>
        <v>35.11904761904762</v>
      </c>
      <c r="P29" s="6">
        <f t="shared" si="48"/>
        <v>34.30232558139535</v>
      </c>
      <c r="Q29" s="6">
        <f t="shared" si="48"/>
        <v>33.52272727272727</v>
      </c>
      <c r="R29" s="6">
        <f t="shared" si="48"/>
        <v>32.77777777777778</v>
      </c>
      <c r="S29" s="6">
        <f t="shared" si="48"/>
        <v>32.06521739130435</v>
      </c>
      <c r="T29" s="6">
        <f t="shared" si="48"/>
        <v>31.382978723404257</v>
      </c>
      <c r="U29" s="6">
        <f t="shared" si="48"/>
        <v>30.729166666666668</v>
      </c>
      <c r="V29" s="6">
        <f t="shared" si="48"/>
        <v>30.102040816326532</v>
      </c>
      <c r="W29" s="6">
        <f t="shared" si="48"/>
        <v>29.5</v>
      </c>
      <c r="X29" s="6">
        <f t="shared" si="48"/>
        <v>28.921568627450984</v>
      </c>
      <c r="Y29" s="6">
        <f t="shared" si="48"/>
        <v>28.365384615384617</v>
      </c>
      <c r="Z29" s="6">
        <f t="shared" si="48"/>
        <v>27.830188679245285</v>
      </c>
      <c r="AA29" s="6">
        <f t="shared" si="48"/>
        <v>27.314814814814813</v>
      </c>
      <c r="AB29" s="6">
        <f t="shared" si="48"/>
        <v>26.81818181818182</v>
      </c>
      <c r="AC29" s="6">
        <f t="shared" si="46"/>
        <v>26.33928571428572</v>
      </c>
      <c r="AD29" s="6">
        <f t="shared" si="46"/>
        <v>25.87719298245614</v>
      </c>
      <c r="AE29" s="6">
        <f t="shared" si="46"/>
        <v>25.431034482758623</v>
      </c>
      <c r="AF29" s="6">
        <f t="shared" si="46"/>
        <v>25</v>
      </c>
      <c r="AG29" s="6">
        <f t="shared" si="46"/>
        <v>24.583333333333336</v>
      </c>
      <c r="AH29" s="2">
        <v>39478</v>
      </c>
      <c r="AI29" s="12">
        <f>PRICE($AH29,$L29,$C29/25,AI$2,$K29/0.25,4,3)/4</f>
        <v>26.528168394280662</v>
      </c>
      <c r="AJ29" s="12">
        <f>PRICE($AH29,$L29,$C29/25,AJ$2,$K29/0.25,4,3)/4</f>
        <v>26.44511950959137</v>
      </c>
      <c r="AK29" s="12">
        <f>PRICE($AH29,$L29,$C29/25,AK$2,$K29/0.25,4,3)/4</f>
        <v>26.362365916274772</v>
      </c>
      <c r="AL29" s="12">
        <f>PRICE($AH29,$L29,$C29/25,AL$2,$K29/0.25,4,3)/4</f>
        <v>26.279906476666522</v>
      </c>
      <c r="AM29" s="12">
        <f>PRICE($AH29,$L29,$C29/25,AM$2,$K29/0.25,4,3)/4</f>
        <v>26.19774005779002</v>
      </c>
      <c r="AN29" s="12">
        <f>PRICE($AH29,$L29,$C29/25,AN$2,$K29/0.25,4,3)/4</f>
        <v>26.11586553133534</v>
      </c>
      <c r="AO29" s="12">
        <f>PRICE($AH29,$L29,$C29/25,AO$2,$K29/0.25,4,3)/4</f>
        <v>26.034281773639318</v>
      </c>
      <c r="AP29" s="12">
        <f>PRICE($AH29,$L29,$C29/25,AP$2,$K29/0.25,4,3)/4</f>
        <v>25.952987665664978</v>
      </c>
      <c r="AQ29" s="12">
        <f>PRICE($AH29,$L29,$C29/25,AQ$2,$K29/0.25,4,3)/4</f>
        <v>25.871982092981124</v>
      </c>
      <c r="AR29" s="12">
        <f>PRICE($AH29,$L29,$C29/25,AR$2,$K29/0.25,4,3)/4</f>
        <v>25.79126394574258</v>
      </c>
      <c r="AS29" s="12">
        <f>PRICE($AH29,$L29,$C29/25,AS$2,$K29/0.25,4,3)/4</f>
        <v>25.710832118669963</v>
      </c>
      <c r="AT29" s="12">
        <f>PRICE($AH29,$L29,$C29/25,AT$2,$K29/0.25,4,3)/4</f>
        <v>25.630685511029505</v>
      </c>
      <c r="AU29" s="12">
        <f>PRICE($AH29,$L29,$C29/25,AU$2,$K29/0.25,4,3)/4</f>
        <v>25.550823026613674</v>
      </c>
      <c r="AV29" s="12">
        <f>PRICE($AH29,$L29,$C29/25,AV$2,$K29/0.25,4,3)/4</f>
        <v>25.47124357372084</v>
      </c>
      <c r="AW29" s="12">
        <f>PRICE($AH29,$L29,$C29/25,AW$2,$K29/0.25,4,3)/4</f>
        <v>25.391946065136114</v>
      </c>
      <c r="AX29" s="12">
        <f>PRICE($AH29,$L29,$C29/25,AX$2,$K29/0.25,4,3)/4</f>
        <v>25.312929418111505</v>
      </c>
      <c r="AY29" s="12">
        <f>PRICE($AH29,$L29,$C29/25,AY$2,$K29/0.25,4,3)/4</f>
        <v>25.234192554346233</v>
      </c>
      <c r="AZ29" s="12">
        <f>PRICE($AH29,$L29,$C29/25,AZ$2,$K29/0.25,4,3)/4</f>
        <v>25.155734399967752</v>
      </c>
      <c r="BA29" s="12">
        <f>PRICE($AH29,$L29,$C29/25,BA$2,$K29/0.25,4,3)/4</f>
        <v>25.077553885512202</v>
      </c>
      <c r="BB29" s="12">
        <f>PRICE($AH29,$L29,$C29/25,BB$2,$K29/0.25,4,3)/4</f>
        <v>24.999649945904967</v>
      </c>
      <c r="BC29" s="12">
        <f>PRICE($AH29,$L29,$C29/25,BC$2,$K29/0.25,4,3)/4</f>
        <v>24.922021520442033</v>
      </c>
      <c r="BE29" s="11">
        <v>26</v>
      </c>
      <c r="BF29" s="11">
        <v>26</v>
      </c>
      <c r="BG29" s="11">
        <v>26</v>
      </c>
      <c r="BH29" s="11">
        <v>26</v>
      </c>
      <c r="BI29" s="11">
        <v>26</v>
      </c>
      <c r="BJ29" s="11">
        <v>26</v>
      </c>
      <c r="BK29" s="11">
        <v>26</v>
      </c>
      <c r="BL29" s="11">
        <v>26</v>
      </c>
      <c r="BM29" s="11">
        <v>26</v>
      </c>
      <c r="BN29" s="11">
        <v>26</v>
      </c>
      <c r="BO29" s="11">
        <v>26</v>
      </c>
      <c r="BP29" s="11">
        <v>26</v>
      </c>
      <c r="BQ29" s="11">
        <v>26</v>
      </c>
      <c r="BR29" s="11">
        <v>26</v>
      </c>
      <c r="BS29" s="11">
        <v>26</v>
      </c>
      <c r="BT29" s="11">
        <v>26</v>
      </c>
      <c r="BU29" s="11">
        <v>26</v>
      </c>
      <c r="BV29" s="11">
        <v>26</v>
      </c>
      <c r="BW29" s="11">
        <v>26</v>
      </c>
      <c r="BX29" s="11">
        <v>26</v>
      </c>
      <c r="BY29" s="11">
        <v>26</v>
      </c>
      <c r="CA29" s="17">
        <f t="shared" si="4"/>
        <v>26</v>
      </c>
      <c r="CB29" s="17">
        <f t="shared" si="5"/>
        <v>26</v>
      </c>
      <c r="CC29" s="17">
        <f t="shared" si="6"/>
        <v>26</v>
      </c>
      <c r="CD29" s="17">
        <f t="shared" si="7"/>
        <v>26</v>
      </c>
      <c r="CE29" s="17">
        <f t="shared" si="8"/>
        <v>26</v>
      </c>
      <c r="CF29" s="17">
        <f t="shared" si="9"/>
        <v>26</v>
      </c>
      <c r="CG29" s="17">
        <f t="shared" si="10"/>
        <v>26</v>
      </c>
      <c r="CH29" s="17">
        <f t="shared" si="11"/>
        <v>25.952987665664978</v>
      </c>
      <c r="CI29" s="17">
        <f t="shared" si="12"/>
        <v>25.871982092981124</v>
      </c>
      <c r="CJ29" s="17">
        <f t="shared" si="13"/>
        <v>25.79126394574258</v>
      </c>
      <c r="CK29" s="17">
        <f t="shared" si="14"/>
        <v>25.710832118669963</v>
      </c>
      <c r="CL29" s="17">
        <f t="shared" si="15"/>
        <v>25.630685511029505</v>
      </c>
      <c r="CM29" s="17">
        <f t="shared" si="16"/>
        <v>25.550823026613674</v>
      </c>
      <c r="CN29" s="17">
        <f t="shared" si="17"/>
        <v>25.47124357372084</v>
      </c>
      <c r="CO29" s="17">
        <f t="shared" si="18"/>
        <v>25.391946065136114</v>
      </c>
      <c r="CP29" s="17">
        <f t="shared" si="19"/>
        <v>25.312929418111505</v>
      </c>
      <c r="CQ29" s="17">
        <f t="shared" si="20"/>
        <v>25.234192554346233</v>
      </c>
      <c r="CR29" s="17">
        <f t="shared" si="21"/>
        <v>25.155734399967752</v>
      </c>
      <c r="CS29" s="17">
        <f t="shared" si="22"/>
        <v>25.077553885512202</v>
      </c>
      <c r="CT29" s="17">
        <f t="shared" si="23"/>
        <v>24.999649945904967</v>
      </c>
      <c r="CU29" s="17">
        <f t="shared" si="24"/>
        <v>24.583333333333336</v>
      </c>
      <c r="CW29" s="16">
        <f t="shared" si="25"/>
        <v>0.054702495201535584</v>
      </c>
      <c r="CX29" s="16">
        <f t="shared" si="26"/>
        <v>0.054702495201535584</v>
      </c>
      <c r="CY29" s="16">
        <f t="shared" si="27"/>
        <v>0.054702495201535584</v>
      </c>
      <c r="CZ29" s="16">
        <f t="shared" si="28"/>
        <v>0.054702495201535584</v>
      </c>
      <c r="DA29" s="16">
        <f t="shared" si="29"/>
        <v>0.054702495201535584</v>
      </c>
      <c r="DB29" s="16">
        <f t="shared" si="30"/>
        <v>0.054702495201535584</v>
      </c>
      <c r="DC29" s="18">
        <f t="shared" si="31"/>
        <v>0.054702495201535584</v>
      </c>
      <c r="DD29" s="18">
        <f t="shared" si="32"/>
        <v>0.05289779906583414</v>
      </c>
      <c r="DE29" s="18">
        <f t="shared" si="33"/>
        <v>0.04978818015282638</v>
      </c>
      <c r="DF29" s="18">
        <f t="shared" si="34"/>
        <v>0.046689594846164306</v>
      </c>
      <c r="DG29" s="18">
        <f t="shared" si="35"/>
        <v>0.04360200071669729</v>
      </c>
      <c r="DH29" s="18">
        <f t="shared" si="36"/>
        <v>0.04052535550976999</v>
      </c>
      <c r="DI29" s="18">
        <f t="shared" si="37"/>
        <v>0.037459617144478985</v>
      </c>
      <c r="DJ29" s="18">
        <f t="shared" si="38"/>
        <v>0.03440474371289226</v>
      </c>
      <c r="DK29" s="18">
        <f t="shared" si="39"/>
        <v>0.03136069347931336</v>
      </c>
      <c r="DL29" s="18">
        <f t="shared" si="40"/>
        <v>0.028327424879520446</v>
      </c>
      <c r="DM29" s="18">
        <f t="shared" si="41"/>
        <v>0.02530489652000889</v>
      </c>
      <c r="DN29" s="18">
        <f t="shared" si="42"/>
        <v>0.02229306717726498</v>
      </c>
      <c r="DO29" s="16">
        <f t="shared" si="43"/>
        <v>0.019291895797013625</v>
      </c>
      <c r="DP29" s="16">
        <f t="shared" si="44"/>
        <v>0.016301341493472732</v>
      </c>
      <c r="DQ29" s="16">
        <f t="shared" si="45"/>
        <v>0.0003198976327576375</v>
      </c>
    </row>
    <row r="30" spans="1:121" ht="12.75">
      <c r="A30" t="s">
        <v>14</v>
      </c>
      <c r="B30">
        <v>26.12</v>
      </c>
      <c r="C30">
        <v>1.4375</v>
      </c>
      <c r="D30" s="1">
        <v>0.051027</v>
      </c>
      <c r="E30" s="2">
        <v>39180</v>
      </c>
      <c r="F30" s="1">
        <v>0.047565</v>
      </c>
      <c r="G30" t="s">
        <v>15</v>
      </c>
      <c r="H30" s="3">
        <v>49805</v>
      </c>
      <c r="I30">
        <v>4.3</v>
      </c>
      <c r="J30" t="s">
        <v>13</v>
      </c>
      <c r="K30">
        <v>25</v>
      </c>
      <c r="L30" s="2">
        <v>40887</v>
      </c>
      <c r="M30" s="6">
        <f t="shared" si="0"/>
        <v>35.9375</v>
      </c>
      <c r="N30" s="6">
        <f t="shared" si="48"/>
        <v>35.0609756097561</v>
      </c>
      <c r="O30" s="6">
        <f t="shared" si="48"/>
        <v>34.226190476190474</v>
      </c>
      <c r="P30" s="6">
        <f t="shared" si="48"/>
        <v>33.43023255813954</v>
      </c>
      <c r="Q30" s="6">
        <f t="shared" si="48"/>
        <v>32.67045454545455</v>
      </c>
      <c r="R30" s="6">
        <f t="shared" si="48"/>
        <v>31.944444444444446</v>
      </c>
      <c r="S30" s="6">
        <f t="shared" si="48"/>
        <v>31.25</v>
      </c>
      <c r="T30" s="6">
        <f t="shared" si="48"/>
        <v>30.585106382978722</v>
      </c>
      <c r="U30" s="6">
        <f t="shared" si="48"/>
        <v>29.947916666666664</v>
      </c>
      <c r="V30" s="6">
        <f t="shared" si="48"/>
        <v>29.33673469387755</v>
      </c>
      <c r="W30" s="6">
        <f t="shared" si="48"/>
        <v>28.75</v>
      </c>
      <c r="X30" s="6">
        <f t="shared" si="48"/>
        <v>28.186274509803923</v>
      </c>
      <c r="Y30" s="6">
        <f t="shared" si="48"/>
        <v>27.64423076923077</v>
      </c>
      <c r="Z30" s="6">
        <f t="shared" si="48"/>
        <v>27.12264150943396</v>
      </c>
      <c r="AA30" s="6">
        <f t="shared" si="48"/>
        <v>26.620370370370367</v>
      </c>
      <c r="AB30" s="6">
        <f t="shared" si="48"/>
        <v>26.136363636363637</v>
      </c>
      <c r="AC30" s="6">
        <f t="shared" si="46"/>
        <v>25.66964285714286</v>
      </c>
      <c r="AD30" s="6">
        <f t="shared" si="46"/>
        <v>25.219298245614034</v>
      </c>
      <c r="AE30" s="6">
        <f t="shared" si="46"/>
        <v>24.78448275862069</v>
      </c>
      <c r="AF30" s="6">
        <f t="shared" si="46"/>
        <v>24.364406779661014</v>
      </c>
      <c r="AG30" s="6">
        <f t="shared" si="46"/>
        <v>23.958333333333336</v>
      </c>
      <c r="AH30" s="2">
        <v>39478</v>
      </c>
      <c r="AI30" s="12">
        <f>PRICE($AH30,$L30,$C30/25,AI$2,$K30/0.25,4,3)/4</f>
        <v>26.556287563889615</v>
      </c>
      <c r="AJ30" s="12">
        <f>PRICE($AH30,$L30,$C30/25,AJ$2,$K30/0.25,4,3)/4</f>
        <v>26.464411809019172</v>
      </c>
      <c r="AK30" s="12">
        <f>PRICE($AH30,$L30,$C30/25,AK$2,$K30/0.25,4,3)/4</f>
        <v>26.37289642252392</v>
      </c>
      <c r="AL30" s="12">
        <f>PRICE($AH30,$L30,$C30/25,AL$2,$K30/0.25,4,3)/4</f>
        <v>26.28173987987054</v>
      </c>
      <c r="AM30" s="12">
        <f>PRICE($AH30,$L30,$C30/25,AM$2,$K30/0.25,4,3)/4</f>
        <v>26.190940663390375</v>
      </c>
      <c r="AN30" s="12">
        <f>PRICE($AH30,$L30,$C30/25,AN$2,$K30/0.25,4,3)/4</f>
        <v>26.10049726224613</v>
      </c>
      <c r="AO30" s="12">
        <f>PRICE($AH30,$L30,$C30/25,AO$2,$K30/0.25,4,3)/4</f>
        <v>26.010408172399867</v>
      </c>
      <c r="AP30" s="12">
        <f>PRICE($AH30,$L30,$C30/25,AP$2,$K30/0.25,4,3)/4</f>
        <v>25.920671896580455</v>
      </c>
      <c r="AQ30" s="12">
        <f>PRICE($AH30,$L30,$C30/25,AQ$2,$K30/0.25,4,3)/4</f>
        <v>25.831286944251072</v>
      </c>
      <c r="AR30" s="12">
        <f>PRICE($AH30,$L30,$C30/25,AR$2,$K30/0.25,4,3)/4</f>
        <v>25.742251831577715</v>
      </c>
      <c r="AS30" s="12">
        <f>PRICE($AH30,$L30,$C30/25,AS$2,$K30/0.25,4,3)/4</f>
        <v>25.65356508139702</v>
      </c>
      <c r="AT30" s="12">
        <f>PRICE($AH30,$L30,$C30/25,AT$2,$K30/0.25,4,3)/4</f>
        <v>25.565225223184346</v>
      </c>
      <c r="AU30" s="12">
        <f>PRICE($AH30,$L30,$C30/25,AU$2,$K30/0.25,4,3)/4</f>
        <v>25.477230793022756</v>
      </c>
      <c r="AV30" s="12">
        <f>PRICE($AH30,$L30,$C30/25,AV$2,$K30/0.25,4,3)/4</f>
        <v>25.389580333570997</v>
      </c>
      <c r="AW30" s="12">
        <f>PRICE($AH30,$L30,$C30/25,AW$2,$K30/0.25,4,3)/4</f>
        <v>25.302272394032787</v>
      </c>
      <c r="AX30" s="12">
        <f>PRICE($AH30,$L30,$C30/25,AX$2,$K30/0.25,4,3)/4</f>
        <v>25.215305530125516</v>
      </c>
      <c r="AY30" s="12">
        <f>PRICE($AH30,$L30,$C30/25,AY$2,$K30/0.25,4,3)/4</f>
        <v>25.12867830404906</v>
      </c>
      <c r="AZ30" s="12">
        <f>PRICE($AH30,$L30,$C30/25,AZ$2,$K30/0.25,4,3)/4</f>
        <v>25.042389284455496</v>
      </c>
      <c r="BA30" s="12">
        <f>PRICE($AH30,$L30,$C30/25,BA$2,$K30/0.25,4,3)/4</f>
        <v>24.956437046418213</v>
      </c>
      <c r="BB30" s="12">
        <f>PRICE($AH30,$L30,$C30/25,BB$2,$K30/0.25,4,3)/4</f>
        <v>24.87082017140124</v>
      </c>
      <c r="BC30" s="12">
        <f>PRICE($AH30,$L30,$C30/25,BC$2,$K30/0.25,4,3)/4</f>
        <v>24.78553724722945</v>
      </c>
      <c r="BE30" s="11">
        <v>26</v>
      </c>
      <c r="BF30" s="11">
        <v>26</v>
      </c>
      <c r="BG30" s="11">
        <v>26</v>
      </c>
      <c r="BH30" s="11">
        <v>26</v>
      </c>
      <c r="BI30" s="11">
        <v>26</v>
      </c>
      <c r="BJ30" s="11">
        <v>26</v>
      </c>
      <c r="BK30" s="11">
        <v>26</v>
      </c>
      <c r="BL30" s="11">
        <v>26</v>
      </c>
      <c r="BM30" s="11">
        <v>26</v>
      </c>
      <c r="BN30" s="11">
        <v>26</v>
      </c>
      <c r="BO30" s="11">
        <v>26</v>
      </c>
      <c r="BP30" s="11">
        <v>26</v>
      </c>
      <c r="BQ30" s="11">
        <v>26</v>
      </c>
      <c r="BR30" s="11">
        <v>26</v>
      </c>
      <c r="BS30" s="11">
        <v>26</v>
      </c>
      <c r="BT30" s="11">
        <v>26</v>
      </c>
      <c r="BU30" s="11">
        <v>26</v>
      </c>
      <c r="BV30" s="11">
        <v>26</v>
      </c>
      <c r="BW30" s="11">
        <v>26</v>
      </c>
      <c r="BX30" s="11">
        <v>26</v>
      </c>
      <c r="BY30" s="11">
        <v>26</v>
      </c>
      <c r="CA30" s="17">
        <f t="shared" si="4"/>
        <v>26</v>
      </c>
      <c r="CB30" s="17">
        <f t="shared" si="5"/>
        <v>26</v>
      </c>
      <c r="CC30" s="17">
        <f t="shared" si="6"/>
        <v>26</v>
      </c>
      <c r="CD30" s="17">
        <f t="shared" si="7"/>
        <v>26</v>
      </c>
      <c r="CE30" s="17">
        <f t="shared" si="8"/>
        <v>26</v>
      </c>
      <c r="CF30" s="17">
        <f t="shared" si="9"/>
        <v>26</v>
      </c>
      <c r="CG30" s="17">
        <f t="shared" si="10"/>
        <v>26</v>
      </c>
      <c r="CH30" s="17">
        <f t="shared" si="11"/>
        <v>25.920671896580455</v>
      </c>
      <c r="CI30" s="17">
        <f t="shared" si="12"/>
        <v>25.831286944251072</v>
      </c>
      <c r="CJ30" s="17">
        <f t="shared" si="13"/>
        <v>25.742251831577715</v>
      </c>
      <c r="CK30" s="17">
        <f t="shared" si="14"/>
        <v>25.65356508139702</v>
      </c>
      <c r="CL30" s="17">
        <f t="shared" si="15"/>
        <v>25.565225223184346</v>
      </c>
      <c r="CM30" s="17">
        <f t="shared" si="16"/>
        <v>25.477230793022756</v>
      </c>
      <c r="CN30" s="17">
        <f t="shared" si="17"/>
        <v>25.389580333570997</v>
      </c>
      <c r="CO30" s="17">
        <f t="shared" si="18"/>
        <v>25.302272394032787</v>
      </c>
      <c r="CP30" s="17">
        <f t="shared" si="19"/>
        <v>25.215305530125516</v>
      </c>
      <c r="CQ30" s="17">
        <f t="shared" si="20"/>
        <v>25.12867830404906</v>
      </c>
      <c r="CR30" s="17">
        <f t="shared" si="21"/>
        <v>25.042389284455496</v>
      </c>
      <c r="CS30" s="17">
        <f t="shared" si="22"/>
        <v>24.78448275862069</v>
      </c>
      <c r="CT30" s="17">
        <f t="shared" si="23"/>
        <v>24.364406779661014</v>
      </c>
      <c r="CU30" s="17">
        <f t="shared" si="24"/>
        <v>23.958333333333336</v>
      </c>
      <c r="CW30" s="16">
        <f t="shared" si="25"/>
        <v>0.05044027565084219</v>
      </c>
      <c r="CX30" s="16">
        <f t="shared" si="26"/>
        <v>0.05044027565084219</v>
      </c>
      <c r="CY30" s="16">
        <f t="shared" si="27"/>
        <v>0.05044027565084219</v>
      </c>
      <c r="CZ30" s="16">
        <f t="shared" si="28"/>
        <v>0.05044027565084219</v>
      </c>
      <c r="DA30" s="16">
        <f t="shared" si="29"/>
        <v>0.05044027565084219</v>
      </c>
      <c r="DB30" s="16">
        <f t="shared" si="30"/>
        <v>0.05044027565084219</v>
      </c>
      <c r="DC30" s="16">
        <f t="shared" si="31"/>
        <v>0.05044027565084219</v>
      </c>
      <c r="DD30" s="16">
        <f t="shared" si="32"/>
        <v>0.04740321196709241</v>
      </c>
      <c r="DE30" s="16">
        <f t="shared" si="33"/>
        <v>0.04398112343993388</v>
      </c>
      <c r="DF30" s="16">
        <f t="shared" si="34"/>
        <v>0.04057242846775311</v>
      </c>
      <c r="DG30" s="16">
        <f t="shared" si="35"/>
        <v>0.03717707049758867</v>
      </c>
      <c r="DH30" s="16">
        <f t="shared" si="36"/>
        <v>0.03379499323064117</v>
      </c>
      <c r="DI30" s="16">
        <f t="shared" si="37"/>
        <v>0.030426140621085507</v>
      </c>
      <c r="DJ30" s="16">
        <f t="shared" si="38"/>
        <v>0.02707045687484677</v>
      </c>
      <c r="DK30" s="16">
        <f t="shared" si="39"/>
        <v>0.023727886448422053</v>
      </c>
      <c r="DL30" s="16">
        <f t="shared" si="40"/>
        <v>0.020398374047684298</v>
      </c>
      <c r="DM30" s="16">
        <f t="shared" si="41"/>
        <v>0.017081864626686816</v>
      </c>
      <c r="DN30" s="16">
        <f t="shared" si="42"/>
        <v>0.013778303386504431</v>
      </c>
      <c r="DO30" s="16">
        <f t="shared" si="43"/>
        <v>0.003904393515340221</v>
      </c>
      <c r="DP30" s="16">
        <f t="shared" si="44"/>
        <v>-0.012178147792457406</v>
      </c>
      <c r="DQ30" s="16">
        <f t="shared" si="45"/>
        <v>-0.0277246043899948</v>
      </c>
    </row>
    <row r="31" spans="1:121" ht="12.75">
      <c r="A31" t="s">
        <v>43</v>
      </c>
      <c r="B31">
        <v>26.77</v>
      </c>
      <c r="C31">
        <v>1.5</v>
      </c>
      <c r="D31" s="1">
        <v>0.044237</v>
      </c>
      <c r="E31" s="2">
        <v>39180</v>
      </c>
      <c r="F31" s="1">
        <v>0.035006</v>
      </c>
      <c r="G31" t="s">
        <v>15</v>
      </c>
      <c r="H31" s="3">
        <v>64041</v>
      </c>
      <c r="I31">
        <v>1.28</v>
      </c>
      <c r="J31" t="s">
        <v>13</v>
      </c>
      <c r="K31">
        <v>25</v>
      </c>
      <c r="L31" s="2">
        <v>41029</v>
      </c>
      <c r="M31" s="6">
        <f t="shared" si="0"/>
        <v>37.5</v>
      </c>
      <c r="N31" s="6">
        <f t="shared" si="48"/>
        <v>36.58536585365854</v>
      </c>
      <c r="O31" s="6">
        <f t="shared" si="48"/>
        <v>35.714285714285715</v>
      </c>
      <c r="P31" s="6">
        <f t="shared" si="48"/>
        <v>34.88372093023256</v>
      </c>
      <c r="Q31" s="6">
        <f t="shared" si="48"/>
        <v>34.09090909090909</v>
      </c>
      <c r="R31" s="6">
        <f t="shared" si="48"/>
        <v>33.333333333333336</v>
      </c>
      <c r="S31" s="6">
        <f t="shared" si="48"/>
        <v>32.608695652173914</v>
      </c>
      <c r="T31" s="6">
        <f t="shared" si="48"/>
        <v>31.914893617021278</v>
      </c>
      <c r="U31" s="6">
        <f t="shared" si="48"/>
        <v>31.25</v>
      </c>
      <c r="V31" s="6">
        <f t="shared" si="48"/>
        <v>30.612244897959183</v>
      </c>
      <c r="W31" s="6">
        <f t="shared" si="48"/>
        <v>30</v>
      </c>
      <c r="X31" s="6">
        <f t="shared" si="48"/>
        <v>29.411764705882355</v>
      </c>
      <c r="Y31" s="6">
        <f t="shared" si="48"/>
        <v>28.846153846153847</v>
      </c>
      <c r="Z31" s="6">
        <f t="shared" si="48"/>
        <v>28.30188679245283</v>
      </c>
      <c r="AA31" s="6">
        <f t="shared" si="48"/>
        <v>27.777777777777775</v>
      </c>
      <c r="AB31" s="6">
        <f t="shared" si="48"/>
        <v>27.272727272727273</v>
      </c>
      <c r="AC31" s="6">
        <f aca="true" t="shared" si="49" ref="AC31:AE45">$C31/AC$2</f>
        <v>26.78571428571429</v>
      </c>
      <c r="AD31" s="6">
        <f t="shared" si="49"/>
        <v>26.31578947368421</v>
      </c>
      <c r="AE31" s="6">
        <f t="shared" si="49"/>
        <v>25.862068965517242</v>
      </c>
      <c r="AF31" s="6">
        <f t="shared" si="46"/>
        <v>25.423728813559322</v>
      </c>
      <c r="AG31" s="6">
        <f t="shared" si="46"/>
        <v>25</v>
      </c>
      <c r="AH31" s="2">
        <v>39478</v>
      </c>
      <c r="AI31" s="12">
        <f>PRICE($AH31,$L31,$C31/25,AI$2,$K31/0.25,4,3)/4</f>
        <v>26.94528140833767</v>
      </c>
      <c r="AJ31" s="12">
        <f>PRICE($AH31,$L31,$C31/25,AJ$2,$K31/0.25,4,3)/4</f>
        <v>26.844015844065083</v>
      </c>
      <c r="AK31" s="12">
        <f>PRICE($AH31,$L31,$C31/25,AK$2,$K31/0.25,4,3)/4</f>
        <v>26.74318319080013</v>
      </c>
      <c r="AL31" s="12">
        <f>PRICE($AH31,$L31,$C31/25,AL$2,$K31/0.25,4,3)/4</f>
        <v>26.64278145775735</v>
      </c>
      <c r="AM31" s="12">
        <f>PRICE($AH31,$L31,$C31/25,AM$2,$K31/0.25,4,3)/4</f>
        <v>26.54280866386152</v>
      </c>
      <c r="AN31" s="12">
        <f>PRICE($AH31,$L31,$C31/25,AN$2,$K31/0.25,4,3)/4</f>
        <v>26.44326283769704</v>
      </c>
      <c r="AO31" s="12">
        <f>PRICE($AH31,$L31,$C31/25,AO$2,$K31/0.25,4,3)/4</f>
        <v>26.34414201745891</v>
      </c>
      <c r="AP31" s="12">
        <f>PRICE($AH31,$L31,$C31/25,AP$2,$K31/0.25,4,3)/4</f>
        <v>26.2454442509031</v>
      </c>
      <c r="AQ31" s="12">
        <f>PRICE($AH31,$L31,$C31/25,AQ$2,$K31/0.25,4,3)/4</f>
        <v>26.147167595297155</v>
      </c>
      <c r="AR31" s="12">
        <f>PRICE($AH31,$L31,$C31/25,AR$2,$K31/0.25,4,3)/4</f>
        <v>26.049310117371903</v>
      </c>
      <c r="AS31" s="12">
        <f>PRICE($AH31,$L31,$C31/25,AS$2,$K31/0.25,4,3)/4</f>
        <v>25.9518698932726</v>
      </c>
      <c r="AT31" s="12">
        <f>PRICE($AH31,$L31,$C31/25,AT$2,$K31/0.25,4,3)/4</f>
        <v>25.854845008510352</v>
      </c>
      <c r="AU31" s="12">
        <f>PRICE($AH31,$L31,$C31/25,AU$2,$K31/0.25,4,3)/4</f>
        <v>25.758233557914668</v>
      </c>
      <c r="AV31" s="12">
        <f>PRICE($AH31,$L31,$C31/25,AV$2,$K31/0.25,4,3)/4</f>
        <v>25.66203364558497</v>
      </c>
      <c r="AW31" s="12">
        <f>PRICE($AH31,$L31,$C31/25,AW$2,$K31/0.25,4,3)/4</f>
        <v>25.566243384843638</v>
      </c>
      <c r="AX31" s="12">
        <f>PRICE($AH31,$L31,$C31/25,AX$2,$K31/0.25,4,3)/4</f>
        <v>25.470860898188498</v>
      </c>
      <c r="AY31" s="12">
        <f>PRICE($AH31,$L31,$C31/25,AY$2,$K31/0.25,4,3)/4</f>
        <v>25.37588431724551</v>
      </c>
      <c r="AZ31" s="12">
        <f>PRICE($AH31,$L31,$C31/25,AZ$2,$K31/0.25,4,3)/4</f>
        <v>25.281311782722508</v>
      </c>
      <c r="BA31" s="12">
        <f>PRICE($AH31,$L31,$C31/25,BA$2,$K31/0.25,4,3)/4</f>
        <v>25.18714144436241</v>
      </c>
      <c r="BB31" s="12">
        <f>PRICE($AH31,$L31,$C31/25,BB$2,$K31/0.25,4,3)/4</f>
        <v>25.093371460896712</v>
      </c>
      <c r="BC31" s="12">
        <f>PRICE($AH31,$L31,$C31/25,BC$2,$K31/0.25,4,3)/4</f>
        <v>25.000000000000036</v>
      </c>
      <c r="BE31" s="11">
        <f>PRICE($AH31,$L31-4*365,$C31/25,BE$2,($K31+1)/0.25,4,3)/4</f>
        <v>26.114166675612328</v>
      </c>
      <c r="BF31" s="11">
        <f>PRICE($AH31,$L31-4*365,$C31/25,BF$2,($K31+1)/0.25,4,3)/4</f>
        <v>26.107686667942083</v>
      </c>
      <c r="BG31" s="11">
        <f>PRICE($AH31,$L31-4*365,$C31/25,BG$2,($K31+1)/0.25,4,3)/4</f>
        <v>26.101209870937407</v>
      </c>
      <c r="BH31" s="11">
        <f>PRICE($AH31,$L31-4*365,$C31/25,BH$2,($K31+1)/0.25,4,3)/4</f>
        <v>26.094736282213713</v>
      </c>
      <c r="BI31" s="11">
        <f>PRICE($AH31,$L31-4*365,$C31/25,BI$2,($K31+1)/0.25,4,3)/4</f>
        <v>26.08826589938884</v>
      </c>
      <c r="BJ31" s="11">
        <f>PRICE($AH31,$L31-4*365,$C31/25,BJ$2,($K31+1)/0.25,4,3)/4</f>
        <v>26.08179872008295</v>
      </c>
      <c r="BK31" s="11">
        <f>PRICE($AH31,$L31-4*365,$C31/25,BK$2,($K31+1)/0.25,4,3)/4</f>
        <v>26.075334741918567</v>
      </c>
      <c r="BL31" s="11">
        <f>PRICE($AH31,$L31-4*365,$C31/25,BL$2,($K31+1)/0.25,4,3)/4</f>
        <v>26.06887396252057</v>
      </c>
      <c r="BM31" s="11">
        <f>PRICE($AH31,$L31-4*365,$C31/25,BM$2,($K31+1)/0.25,4,3)/4</f>
        <v>26.062416379516176</v>
      </c>
      <c r="BN31" s="11">
        <f>PRICE($AH31,$L31-4*365,$C31/25,BN$2,($K31+1)/0.25,4,3)/4</f>
        <v>26.05596199053496</v>
      </c>
      <c r="BO31" s="11">
        <f>PRICE($AH31,$L31-4*365,$C31/25,BO$2,($K31+1)/0.25,4,3)/4</f>
        <v>26.049510793208842</v>
      </c>
      <c r="BP31" s="11">
        <f>PRICE($AH31,$L31-4*365,$C31/25,BP$2,($K31+1)/0.25,4,3)/4</f>
        <v>26.043062785172058</v>
      </c>
      <c r="BQ31" s="11">
        <f>PRICE($AH31,$L31-4*365,$C31/25,BQ$2,($K31+1)/0.25,4,3)/4</f>
        <v>26.036617964061215</v>
      </c>
      <c r="BR31" s="11">
        <f>PRICE($AH31,$L31-4*365,$C31/25,BR$2,($K31+1)/0.25,4,3)/4</f>
        <v>26.030176327515225</v>
      </c>
      <c r="BS31" s="11">
        <f>PRICE($AH31,$L31-4*365,$C31/25,BS$2,($K31+1)/0.25,4,3)/4</f>
        <v>26.023737873175335</v>
      </c>
      <c r="BT31" s="11">
        <f>PRICE($AH31,$L31-4*365,$C31/25,BT$2,($K31+1)/0.25,4,3)/4</f>
        <v>26.01730259868515</v>
      </c>
      <c r="BU31" s="11">
        <f>PRICE($AH31,$L31-4*365,$C31/25,BU$2,($K31+1)/0.25,4,3)/4</f>
        <v>26.010870501690555</v>
      </c>
      <c r="BV31" s="11">
        <f>PRICE($AH31,$L31-4*365,$C31/25,BV$2,($K31+1)/0.25,4,3)/4</f>
        <v>26.0044415798398</v>
      </c>
      <c r="BW31" s="11">
        <f>PRICE($AH31,$L31-4*365,$C31/25,BW$2,($K31+1)/0.25,4,3)/4</f>
        <v>25.998015830783427</v>
      </c>
      <c r="BX31" s="11">
        <f>PRICE($AH31,$L31-4*365,$C31/25,BX$2,($K31+1)/0.25,4,3)/4</f>
        <v>25.99159325217431</v>
      </c>
      <c r="BY31" s="11">
        <f>PRICE($AH31,$L31-4*365,$C31/25,BY$2,($K31+1)/0.25,4,3)/4</f>
        <v>25.985173841667628</v>
      </c>
      <c r="CA31" s="17">
        <f t="shared" si="4"/>
        <v>26.114166675612328</v>
      </c>
      <c r="CB31" s="17">
        <f t="shared" si="5"/>
        <v>26.107686667942083</v>
      </c>
      <c r="CC31" s="17">
        <f t="shared" si="6"/>
        <v>26.101209870937407</v>
      </c>
      <c r="CD31" s="17">
        <f t="shared" si="7"/>
        <v>26.094736282213713</v>
      </c>
      <c r="CE31" s="17">
        <f t="shared" si="8"/>
        <v>26.08826589938884</v>
      </c>
      <c r="CF31" s="17">
        <f t="shared" si="9"/>
        <v>26.08179872008295</v>
      </c>
      <c r="CG31" s="17">
        <f t="shared" si="10"/>
        <v>26.075334741918567</v>
      </c>
      <c r="CH31" s="17">
        <f t="shared" si="11"/>
        <v>26.06887396252057</v>
      </c>
      <c r="CI31" s="17">
        <f t="shared" si="12"/>
        <v>26.062416379516176</v>
      </c>
      <c r="CJ31" s="17">
        <f t="shared" si="13"/>
        <v>26.049310117371903</v>
      </c>
      <c r="CK31" s="17">
        <f t="shared" si="14"/>
        <v>25.9518698932726</v>
      </c>
      <c r="CL31" s="17">
        <f t="shared" si="15"/>
        <v>25.854845008510352</v>
      </c>
      <c r="CM31" s="17">
        <f t="shared" si="16"/>
        <v>25.758233557914668</v>
      </c>
      <c r="CN31" s="17">
        <f t="shared" si="17"/>
        <v>25.66203364558497</v>
      </c>
      <c r="CO31" s="17">
        <f t="shared" si="18"/>
        <v>25.566243384843638</v>
      </c>
      <c r="CP31" s="17">
        <f t="shared" si="19"/>
        <v>25.470860898188498</v>
      </c>
      <c r="CQ31" s="17">
        <f t="shared" si="20"/>
        <v>25.37588431724551</v>
      </c>
      <c r="CR31" s="17">
        <f t="shared" si="21"/>
        <v>25.281311782722508</v>
      </c>
      <c r="CS31" s="17">
        <f t="shared" si="22"/>
        <v>25.18714144436241</v>
      </c>
      <c r="CT31" s="17">
        <f t="shared" si="23"/>
        <v>25.093371460896712</v>
      </c>
      <c r="CU31" s="17">
        <f t="shared" si="24"/>
        <v>25</v>
      </c>
      <c r="CW31" s="16">
        <f t="shared" si="25"/>
        <v>0.03153405586897007</v>
      </c>
      <c r="CX31" s="16">
        <f t="shared" si="26"/>
        <v>0.03129199357273382</v>
      </c>
      <c r="CY31" s="16">
        <f t="shared" si="27"/>
        <v>0.03105005121170734</v>
      </c>
      <c r="CZ31" s="16">
        <f t="shared" si="28"/>
        <v>0.0308082286968141</v>
      </c>
      <c r="DA31" s="16">
        <f t="shared" si="29"/>
        <v>0.030566525939067724</v>
      </c>
      <c r="DB31" s="16">
        <f t="shared" si="30"/>
        <v>0.03032494284956866</v>
      </c>
      <c r="DC31" s="16">
        <f t="shared" si="31"/>
        <v>0.030083479339505725</v>
      </c>
      <c r="DD31" s="16">
        <f t="shared" si="32"/>
        <v>0.029842135320155894</v>
      </c>
      <c r="DE31" s="16">
        <f t="shared" si="33"/>
        <v>0.029600910702882954</v>
      </c>
      <c r="DF31" s="16">
        <f t="shared" si="34"/>
        <v>0.02911132302472552</v>
      </c>
      <c r="DG31" s="16">
        <f t="shared" si="35"/>
        <v>0.025471419248136007</v>
      </c>
      <c r="DH31" s="16">
        <f t="shared" si="36"/>
        <v>0.02184703057565751</v>
      </c>
      <c r="DI31" s="16">
        <f t="shared" si="37"/>
        <v>0.0182380858391733</v>
      </c>
      <c r="DJ31" s="16">
        <f t="shared" si="38"/>
        <v>0.014644514216846094</v>
      </c>
      <c r="DK31" s="16">
        <f t="shared" si="39"/>
        <v>0.01106624523136479</v>
      </c>
      <c r="DL31" s="16">
        <f t="shared" si="40"/>
        <v>0.007503208748169454</v>
      </c>
      <c r="DM31" s="16">
        <f t="shared" si="41"/>
        <v>0.003955334973683611</v>
      </c>
      <c r="DN31" s="16">
        <f t="shared" si="42"/>
        <v>0.0004225544535865211</v>
      </c>
      <c r="DO31" s="16">
        <f t="shared" si="43"/>
        <v>-0.0030952019289349764</v>
      </c>
      <c r="DP31" s="16">
        <f t="shared" si="44"/>
        <v>-0.006598002954922966</v>
      </c>
      <c r="DQ31" s="16">
        <f t="shared" si="45"/>
        <v>-0.010085917071348538</v>
      </c>
    </row>
    <row r="32" spans="1:121" ht="12.75">
      <c r="A32" t="s">
        <v>33</v>
      </c>
      <c r="B32">
        <v>25.95</v>
      </c>
      <c r="C32">
        <v>1.2375</v>
      </c>
      <c r="D32" s="1">
        <v>0.0475</v>
      </c>
      <c r="E32" s="2">
        <v>39180</v>
      </c>
      <c r="F32" s="1">
        <v>0.043986</v>
      </c>
      <c r="G32" t="s">
        <v>15</v>
      </c>
      <c r="H32" s="3">
        <v>252977</v>
      </c>
      <c r="I32">
        <v>6.5</v>
      </c>
      <c r="J32" t="s">
        <v>13</v>
      </c>
      <c r="K32">
        <v>25</v>
      </c>
      <c r="L32" s="2">
        <v>41943</v>
      </c>
      <c r="M32" s="6">
        <f aca="true" t="shared" si="50" ref="M32:AB45">$C32/M$2</f>
        <v>30.9375</v>
      </c>
      <c r="N32" s="6">
        <f t="shared" si="50"/>
        <v>30.182926829268293</v>
      </c>
      <c r="O32" s="6">
        <f t="shared" si="50"/>
        <v>29.46428571428571</v>
      </c>
      <c r="P32" s="6">
        <f t="shared" si="50"/>
        <v>28.779069767441865</v>
      </c>
      <c r="Q32" s="6">
        <f t="shared" si="50"/>
        <v>28.125000000000004</v>
      </c>
      <c r="R32" s="6">
        <f t="shared" si="50"/>
        <v>27.500000000000004</v>
      </c>
      <c r="S32" s="6">
        <f t="shared" si="50"/>
        <v>26.90217391304348</v>
      </c>
      <c r="T32" s="6">
        <f t="shared" si="50"/>
        <v>26.329787234042556</v>
      </c>
      <c r="U32" s="6">
        <f t="shared" si="50"/>
        <v>25.78125</v>
      </c>
      <c r="V32" s="6">
        <f t="shared" si="50"/>
        <v>25.255102040816325</v>
      </c>
      <c r="W32" s="6">
        <f t="shared" si="50"/>
        <v>24.75</v>
      </c>
      <c r="X32" s="6">
        <f t="shared" si="50"/>
        <v>24.264705882352942</v>
      </c>
      <c r="Y32" s="6">
        <f t="shared" si="50"/>
        <v>23.798076923076923</v>
      </c>
      <c r="Z32" s="6">
        <f t="shared" si="50"/>
        <v>23.349056603773587</v>
      </c>
      <c r="AA32" s="6">
        <f t="shared" si="50"/>
        <v>22.916666666666664</v>
      </c>
      <c r="AB32" s="6">
        <f t="shared" si="50"/>
        <v>22.5</v>
      </c>
      <c r="AC32" s="6">
        <f t="shared" si="49"/>
        <v>22.09821428571429</v>
      </c>
      <c r="AD32" s="6">
        <f t="shared" si="49"/>
        <v>21.710526315789473</v>
      </c>
      <c r="AE32" s="6">
        <f t="shared" si="49"/>
        <v>21.336206896551726</v>
      </c>
      <c r="AF32" s="6">
        <f t="shared" si="46"/>
        <v>20.97457627118644</v>
      </c>
      <c r="AG32" s="6">
        <f t="shared" si="46"/>
        <v>20.625</v>
      </c>
      <c r="AH32" s="2">
        <v>39478</v>
      </c>
      <c r="AI32" s="12">
        <f>PRICE($AH32,$L32,$C32/25,AI$2,$K32/0.25,4,3)/4</f>
        <v>26.39885170054348</v>
      </c>
      <c r="AJ32" s="12">
        <f>PRICE($AH32,$L32,$C32/25,AJ$2,$K32/0.25,4,3)/4</f>
        <v>26.247463395026227</v>
      </c>
      <c r="AK32" s="12">
        <f>PRICE($AH32,$L32,$C32/25,AK$2,$K32/0.25,4,3)/4</f>
        <v>26.097066432325647</v>
      </c>
      <c r="AL32" s="12">
        <f>PRICE($AH32,$L32,$C32/25,AL$2,$K32/0.25,4,3)/4</f>
        <v>25.94765391282619</v>
      </c>
      <c r="AM32" s="12">
        <f>PRICE($AH32,$L32,$C32/25,AM$2,$K32/0.25,4,3)/4</f>
        <v>25.7992189871106</v>
      </c>
      <c r="AN32" s="12">
        <f>PRICE($AH32,$L32,$C32/25,AN$2,$K32/0.25,4,3)/4</f>
        <v>25.651754855579554</v>
      </c>
      <c r="AO32" s="12">
        <f>PRICE($AH32,$L32,$C32/25,AO$2,$K32/0.25,4,3)/4</f>
        <v>25.505254768076178</v>
      </c>
      <c r="AP32" s="12">
        <f>PRICE($AH32,$L32,$C32/25,AP$2,$K32/0.25,4,3)/4</f>
        <v>25.35971202351228</v>
      </c>
      <c r="AQ32" s="12">
        <f>PRICE($AH32,$L32,$C32/25,AQ$2,$K32/0.25,4,3)/4</f>
        <v>25.215119969497415</v>
      </c>
      <c r="AR32" s="12">
        <f>PRICE($AH32,$L32,$C32/25,AR$2,$K32/0.25,4,3)/4</f>
        <v>25.071472001972083</v>
      </c>
      <c r="AS32" s="12">
        <f>PRICE($AH32,$L32,$C32/25,AS$2,$K32/0.25,4,3)/4</f>
        <v>24.92876156484259</v>
      </c>
      <c r="AT32" s="12">
        <f>PRICE($AH32,$L32,$C32/25,AT$2,$K32/0.25,4,3)/4</f>
        <v>24.786982149618794</v>
      </c>
      <c r="AU32" s="12">
        <f>PRICE($AH32,$L32,$C32/25,AU$2,$K32/0.25,4,3)/4</f>
        <v>24.646127295055933</v>
      </c>
      <c r="AV32" s="12">
        <f>PRICE($AH32,$L32,$C32/25,AV$2,$K32/0.25,4,3)/4</f>
        <v>24.506190586797356</v>
      </c>
      <c r="AW32" s="12">
        <f>PRICE($AH32,$L32,$C32/25,AW$2,$K32/0.25,4,3)/4</f>
        <v>24.367165657021943</v>
      </c>
      <c r="AX32" s="12">
        <f>PRICE($AH32,$L32,$C32/25,AX$2,$K32/0.25,4,3)/4</f>
        <v>24.229046184093</v>
      </c>
      <c r="AY32" s="12">
        <f>PRICE($AH32,$L32,$C32/25,AY$2,$K32/0.25,4,3)/4</f>
        <v>24.09182589220991</v>
      </c>
      <c r="AZ32" s="12">
        <f>PRICE($AH32,$L32,$C32/25,AZ$2,$K32/0.25,4,3)/4</f>
        <v>23.95549855106363</v>
      </c>
      <c r="BA32" s="12">
        <f>PRICE($AH32,$L32,$C32/25,BA$2,$K32/0.25,4,3)/4</f>
        <v>23.820057975493732</v>
      </c>
      <c r="BB32" s="12">
        <f>PRICE($AH32,$L32,$C32/25,BB$2,$K32/0.25,4,3)/4</f>
        <v>23.68549802514813</v>
      </c>
      <c r="BC32" s="12">
        <f>PRICE($AH32,$L32,$C32/25,BC$2,$K32/0.25,4,3)/4</f>
        <v>23.551812604146726</v>
      </c>
      <c r="BE32" s="11">
        <f>PRICE($AH32,$L32-4*365,$C32/25,BE$2,($K32+1)/0.25,4,3)/4</f>
        <v>26.51201807780018</v>
      </c>
      <c r="BF32" s="11">
        <f>PRICE($AH32,$L32-4*365,$C32/25,BF$2,($K32+1)/0.25,4,3)/4</f>
        <v>26.443963678436702</v>
      </c>
      <c r="BG32" s="11">
        <f>PRICE($AH32,$L32-4*365,$C32/25,BG$2,($K32+1)/0.25,4,3)/4</f>
        <v>26.37610717785209</v>
      </c>
      <c r="BH32" s="11">
        <f>PRICE($AH32,$L32-4*365,$C32/25,BH$2,($K32+1)/0.25,4,3)/4</f>
        <v>26.30844794663949</v>
      </c>
      <c r="BI32" s="11">
        <f>PRICE($AH32,$L32-4*365,$C32/25,BI$2,($K32+1)/0.25,4,3)/4</f>
        <v>26.240985357555992</v>
      </c>
      <c r="BJ32" s="11">
        <f>PRICE($AH32,$L32-4*365,$C32/25,BJ$2,($K32+1)/0.25,4,3)/4</f>
        <v>26.17371878551424</v>
      </c>
      <c r="BK32" s="11">
        <f>PRICE($AH32,$L32-4*365,$C32/25,BK$2,($K32+1)/0.25,4,3)/4</f>
        <v>26.106647607574878</v>
      </c>
      <c r="BL32" s="11">
        <f>PRICE($AH32,$L32-4*365,$C32/25,BL$2,($K32+1)/0.25,4,3)/4</f>
        <v>26.039771202938432</v>
      </c>
      <c r="BM32" s="11">
        <f>PRICE($AH32,$L32-4*365,$C32/25,BM$2,($K32+1)/0.25,4,3)/4</f>
        <v>25.97308895293726</v>
      </c>
      <c r="BN32" s="11">
        <f>PRICE($AH32,$L32-4*365,$C32/25,BN$2,($K32+1)/0.25,4,3)/4</f>
        <v>25.906600241028038</v>
      </c>
      <c r="BO32" s="11">
        <f>PRICE($AH32,$L32-4*365,$C32/25,BO$2,($K32+1)/0.25,4,3)/4</f>
        <v>25.840304452783784</v>
      </c>
      <c r="BP32" s="11">
        <f>PRICE($AH32,$L32-4*365,$C32/25,BP$2,($K32+1)/0.25,4,3)/4</f>
        <v>25.774200975885837</v>
      </c>
      <c r="BQ32" s="11">
        <f>PRICE($AH32,$L32-4*365,$C32/25,BQ$2,($K32+1)/0.25,4,3)/4</f>
        <v>25.708289200116536</v>
      </c>
      <c r="BR32" s="11">
        <f>PRICE($AH32,$L32-4*365,$C32/25,BR$2,($K32+1)/0.25,4,3)/4</f>
        <v>25.642568517351016</v>
      </c>
      <c r="BS32" s="11">
        <f>PRICE($AH32,$L32-4*365,$C32/25,BS$2,($K32+1)/0.25,4,3)/4</f>
        <v>25.57703832154989</v>
      </c>
      <c r="BT32" s="11">
        <f>PRICE($AH32,$L32-4*365,$C32/25,BT$2,($K32+1)/0.25,4,3)/4</f>
        <v>25.51169800875142</v>
      </c>
      <c r="BU32" s="11">
        <f>PRICE($AH32,$L32-4*365,$C32/25,BU$2,($K32+1)/0.25,4,3)/4</f>
        <v>25.44654697706368</v>
      </c>
      <c r="BV32" s="11">
        <f>PRICE($AH32,$L32-4*365,$C32/25,BV$2,($K32+1)/0.25,4,3)/4</f>
        <v>25.381584626657315</v>
      </c>
      <c r="BW32" s="11">
        <f>PRICE($AH32,$L32-4*365,$C32/25,BW$2,($K32+1)/0.25,4,3)/4</f>
        <v>25.31681035975776</v>
      </c>
      <c r="BX32" s="11">
        <f>PRICE($AH32,$L32-4*365,$C32/25,BX$2,($K32+1)/0.25,4,3)/4</f>
        <v>25.252223580637498</v>
      </c>
      <c r="BY32" s="11">
        <f>PRICE($AH32,$L32-4*365,$C32/25,BY$2,($K32+1)/0.25,4,3)/4</f>
        <v>25.187823695608998</v>
      </c>
      <c r="CA32" s="17">
        <f t="shared" si="4"/>
        <v>26.39885170054348</v>
      </c>
      <c r="CB32" s="17">
        <f t="shared" si="5"/>
        <v>26.247463395026227</v>
      </c>
      <c r="CC32" s="17">
        <f t="shared" si="6"/>
        <v>26.097066432325647</v>
      </c>
      <c r="CD32" s="17">
        <f t="shared" si="7"/>
        <v>25.94765391282619</v>
      </c>
      <c r="CE32" s="17">
        <f t="shared" si="8"/>
        <v>25.7992189871106</v>
      </c>
      <c r="CF32" s="17">
        <f t="shared" si="9"/>
        <v>25.651754855579554</v>
      </c>
      <c r="CG32" s="17">
        <f t="shared" si="10"/>
        <v>25.505254768076178</v>
      </c>
      <c r="CH32" s="17">
        <f t="shared" si="11"/>
        <v>25.35971202351228</v>
      </c>
      <c r="CI32" s="17">
        <f t="shared" si="12"/>
        <v>25.215119969497415</v>
      </c>
      <c r="CJ32" s="17">
        <f t="shared" si="13"/>
        <v>25.071472001972083</v>
      </c>
      <c r="CK32" s="17">
        <f t="shared" si="14"/>
        <v>24.75</v>
      </c>
      <c r="CL32" s="17">
        <f t="shared" si="15"/>
        <v>24.264705882352942</v>
      </c>
      <c r="CM32" s="17">
        <f t="shared" si="16"/>
        <v>23.798076923076923</v>
      </c>
      <c r="CN32" s="17">
        <f t="shared" si="17"/>
        <v>23.349056603773587</v>
      </c>
      <c r="CO32" s="17">
        <f t="shared" si="18"/>
        <v>22.916666666666664</v>
      </c>
      <c r="CP32" s="17">
        <f t="shared" si="19"/>
        <v>22.5</v>
      </c>
      <c r="CQ32" s="17">
        <f t="shared" si="20"/>
        <v>22.09821428571429</v>
      </c>
      <c r="CR32" s="17">
        <f t="shared" si="21"/>
        <v>21.710526315789473</v>
      </c>
      <c r="CS32" s="17">
        <f t="shared" si="22"/>
        <v>21.336206896551726</v>
      </c>
      <c r="CT32" s="17">
        <f t="shared" si="23"/>
        <v>20.97457627118644</v>
      </c>
      <c r="CU32" s="17">
        <f t="shared" si="24"/>
        <v>20.625</v>
      </c>
      <c r="CW32" s="16">
        <f t="shared" si="25"/>
        <v>0.06498465127335185</v>
      </c>
      <c r="CX32" s="16">
        <f t="shared" si="26"/>
        <v>0.05915080520332294</v>
      </c>
      <c r="CY32" s="16">
        <f t="shared" si="27"/>
        <v>0.05335516116861849</v>
      </c>
      <c r="CZ32" s="16">
        <f t="shared" si="28"/>
        <v>0.047597453288099834</v>
      </c>
      <c r="DA32" s="16">
        <f t="shared" si="29"/>
        <v>0.04187741761505204</v>
      </c>
      <c r="DB32" s="16">
        <f t="shared" si="30"/>
        <v>0.0361947921225263</v>
      </c>
      <c r="DC32" s="16">
        <f t="shared" si="31"/>
        <v>0.030549316688870176</v>
      </c>
      <c r="DD32" s="16">
        <f t="shared" si="32"/>
        <v>0.024940733083324895</v>
      </c>
      <c r="DE32" s="16">
        <f t="shared" si="33"/>
        <v>0.019368784951731</v>
      </c>
      <c r="DF32" s="16">
        <f t="shared" si="34"/>
        <v>0.01383321780239255</v>
      </c>
      <c r="DG32" s="16">
        <f t="shared" si="35"/>
        <v>0.0014450867052022698</v>
      </c>
      <c r="DH32" s="16">
        <f t="shared" si="36"/>
        <v>-0.017256035362121613</v>
      </c>
      <c r="DI32" s="16">
        <f t="shared" si="37"/>
        <v>-0.03523788350377943</v>
      </c>
      <c r="DJ32" s="16">
        <f t="shared" si="38"/>
        <v>-0.052541171338204684</v>
      </c>
      <c r="DK32" s="16">
        <f t="shared" si="39"/>
        <v>-0.06920359666024412</v>
      </c>
      <c r="DL32" s="16">
        <f t="shared" si="40"/>
        <v>-0.08526011560693636</v>
      </c>
      <c r="DM32" s="16">
        <f t="shared" si="41"/>
        <v>-0.10074318744838962</v>
      </c>
      <c r="DN32" s="16">
        <f t="shared" si="42"/>
        <v>-0.1156829936111956</v>
      </c>
      <c r="DO32" s="16">
        <f t="shared" si="43"/>
        <v>-0.1301076340442494</v>
      </c>
      <c r="DP32" s="16">
        <f t="shared" si="44"/>
        <v>-0.14404330361516604</v>
      </c>
      <c r="DQ32" s="16">
        <f t="shared" si="45"/>
        <v>-0.15751445086705196</v>
      </c>
    </row>
    <row r="33" spans="1:121" ht="12.75">
      <c r="A33" t="s">
        <v>34</v>
      </c>
      <c r="B33">
        <v>26.26</v>
      </c>
      <c r="C33">
        <v>1.275</v>
      </c>
      <c r="D33" s="1">
        <v>0.047285</v>
      </c>
      <c r="E33" s="2">
        <v>39180</v>
      </c>
      <c r="F33" s="1">
        <v>0.04433</v>
      </c>
      <c r="G33" t="s">
        <v>12</v>
      </c>
      <c r="H33" s="3">
        <v>284598</v>
      </c>
      <c r="I33">
        <v>7.13</v>
      </c>
      <c r="J33" t="s">
        <v>13</v>
      </c>
      <c r="K33">
        <v>25</v>
      </c>
      <c r="L33" s="2">
        <v>42308</v>
      </c>
      <c r="M33" s="6">
        <f t="shared" si="50"/>
        <v>31.874999999999996</v>
      </c>
      <c r="N33" s="6">
        <f t="shared" si="50"/>
        <v>31.097560975609753</v>
      </c>
      <c r="O33" s="6">
        <f t="shared" si="50"/>
        <v>30.357142857142854</v>
      </c>
      <c r="P33" s="6">
        <f t="shared" si="50"/>
        <v>29.651162790697676</v>
      </c>
      <c r="Q33" s="6">
        <f t="shared" si="50"/>
        <v>28.977272727272727</v>
      </c>
      <c r="R33" s="6">
        <f t="shared" si="50"/>
        <v>28.333333333333332</v>
      </c>
      <c r="S33" s="6">
        <f t="shared" si="50"/>
        <v>27.717391304347824</v>
      </c>
      <c r="T33" s="6">
        <f t="shared" si="50"/>
        <v>27.127659574468083</v>
      </c>
      <c r="U33" s="6">
        <f t="shared" si="50"/>
        <v>26.562499999999996</v>
      </c>
      <c r="V33" s="6">
        <f t="shared" si="50"/>
        <v>26.020408163265305</v>
      </c>
      <c r="W33" s="6">
        <f t="shared" si="50"/>
        <v>25.499999999999996</v>
      </c>
      <c r="X33" s="6">
        <f t="shared" si="50"/>
        <v>25</v>
      </c>
      <c r="Y33" s="6">
        <f t="shared" si="50"/>
        <v>24.51923076923077</v>
      </c>
      <c r="Z33" s="6">
        <f t="shared" si="50"/>
        <v>24.056603773584904</v>
      </c>
      <c r="AA33" s="6">
        <f t="shared" si="50"/>
        <v>23.611111111111107</v>
      </c>
      <c r="AB33" s="6">
        <f t="shared" si="50"/>
        <v>23.18181818181818</v>
      </c>
      <c r="AC33" s="6">
        <f t="shared" si="49"/>
        <v>22.767857142857142</v>
      </c>
      <c r="AD33" s="6">
        <f t="shared" si="49"/>
        <v>22.368421052631575</v>
      </c>
      <c r="AE33" s="6">
        <f t="shared" si="49"/>
        <v>21.982758620689655</v>
      </c>
      <c r="AF33" s="6">
        <f t="shared" si="46"/>
        <v>21.610169491525422</v>
      </c>
      <c r="AG33" s="6">
        <f t="shared" si="46"/>
        <v>21.25</v>
      </c>
      <c r="AH33" s="2">
        <v>39478</v>
      </c>
      <c r="AI33" s="12">
        <f>PRICE($AH33,$L33,$C33/25,AI$2,$K33/0.25,4,3)/4</f>
        <v>26.82478211902328</v>
      </c>
      <c r="AJ33" s="12">
        <f>PRICE($AH33,$L33,$C33/25,AJ$2,$K33/0.25,4,3)/4</f>
        <v>26.652665841158313</v>
      </c>
      <c r="AK33" s="12">
        <f>PRICE($AH33,$L33,$C33/25,AK$2,$K33/0.25,4,3)/4</f>
        <v>26.481824600368093</v>
      </c>
      <c r="AL33" s="12">
        <f>PRICE($AH33,$L33,$C33/25,AL$2,$K33/0.25,4,3)/4</f>
        <v>26.312248354174514</v>
      </c>
      <c r="AM33" s="12">
        <f>PRICE($AH33,$L33,$C33/25,AM$2,$K33/0.25,4,3)/4</f>
        <v>26.14392714261158</v>
      </c>
      <c r="AN33" s="12">
        <f>PRICE($AH33,$L33,$C33/25,AN$2,$K33/0.25,4,3)/4</f>
        <v>25.976851087522064</v>
      </c>
      <c r="AO33" s="12">
        <f>PRICE($AH33,$L33,$C33/25,AO$2,$K33/0.25,4,3)/4</f>
        <v>25.811010391862506</v>
      </c>
      <c r="AP33" s="12">
        <f>PRICE($AH33,$L33,$C33/25,AP$2,$K33/0.25,4,3)/4</f>
        <v>25.646395339012866</v>
      </c>
      <c r="AQ33" s="12">
        <f>PRICE($AH33,$L33,$C33/25,AQ$2,$K33/0.25,4,3)/4</f>
        <v>25.482996292092256</v>
      </c>
      <c r="AR33" s="12">
        <f>PRICE($AH33,$L33,$C33/25,AR$2,$K33/0.25,4,3)/4</f>
        <v>25.320803693281945</v>
      </c>
      <c r="AS33" s="12">
        <f>PRICE($AH33,$L33,$C33/25,AS$2,$K33/0.25,4,3)/4</f>
        <v>25.159808063153015</v>
      </c>
      <c r="AT33" s="12">
        <f>PRICE($AH33,$L33,$C33/25,AT$2,$K33/0.25,4,3)/4</f>
        <v>24.999999999999975</v>
      </c>
      <c r="AU33" s="12">
        <f>PRICE($AH33,$L33,$C33/25,AU$2,$K33/0.25,4,3)/4</f>
        <v>24.841370179181528</v>
      </c>
      <c r="AV33" s="12">
        <f>PRICE($AH33,$L33,$C33/25,AV$2,$K33/0.25,4,3)/4</f>
        <v>24.683909352465108</v>
      </c>
      <c r="AW33" s="12">
        <f>PRICE($AH33,$L33,$C33/25,AW$2,$K33/0.25,4,3)/4</f>
        <v>24.52760834737921</v>
      </c>
      <c r="AX33" s="12">
        <f>PRICE($AH33,$L33,$C33/25,AX$2,$K33/0.25,4,3)/4</f>
        <v>24.37245806656999</v>
      </c>
      <c r="AY33" s="12">
        <f>PRICE($AH33,$L33,$C33/25,AY$2,$K33/0.25,4,3)/4</f>
        <v>24.218449487163568</v>
      </c>
      <c r="AZ33" s="12">
        <f>PRICE($AH33,$L33,$C33/25,AZ$2,$K33/0.25,4,3)/4</f>
        <v>24.06557366013506</v>
      </c>
      <c r="BA33" s="12">
        <f>PRICE($AH33,$L33,$C33/25,BA$2,$K33/0.25,4,3)/4</f>
        <v>23.91382170968198</v>
      </c>
      <c r="BB33" s="12">
        <f>PRICE($AH33,$L33,$C33/25,BB$2,$K33/0.25,4,3)/4</f>
        <v>23.763184832603113</v>
      </c>
      <c r="BC33" s="12">
        <f>PRICE($AH33,$L33,$C33/25,BC$2,$K33/0.25,4,3)/4</f>
        <v>23.613654297684125</v>
      </c>
      <c r="BE33" s="11">
        <f>PRICE($AH33,$L33-4*365,$C33/25,BE$2,($K33+1)/0.25,4,3)/4</f>
        <v>26.814705446754832</v>
      </c>
      <c r="BF33" s="11">
        <f>PRICE($AH33,$L33-4*365,$C33/25,BF$2,($K33+1)/0.25,4,3)/4</f>
        <v>26.723167446762844</v>
      </c>
      <c r="BG33" s="11">
        <f>PRICE($AH33,$L33-4*365,$C33/25,BG$2,($K33+1)/0.25,4,3)/4</f>
        <v>26.631981111311426</v>
      </c>
      <c r="BH33" s="11">
        <f>PRICE($AH33,$L33-4*365,$C33/25,BH$2,($K33+1)/0.25,4,3)/4</f>
        <v>26.54114498501174</v>
      </c>
      <c r="BI33" s="11">
        <f>PRICE($AH33,$L33-4*365,$C33/25,BI$2,($K33+1)/0.25,4,3)/4</f>
        <v>26.450657618887575</v>
      </c>
      <c r="BJ33" s="11">
        <f>PRICE($AH33,$L33-4*365,$C33/25,BJ$2,($K33+1)/0.25,4,3)/4</f>
        <v>26.360517570344847</v>
      </c>
      <c r="BK33" s="11">
        <f>PRICE($AH33,$L33-4*365,$C33/25,BK$2,($K33+1)/0.25,4,3)/4</f>
        <v>26.270723403142373</v>
      </c>
      <c r="BL33" s="11">
        <f>PRICE($AH33,$L33-4*365,$C33/25,BL$2,($K33+1)/0.25,4,3)/4</f>
        <v>26.18127368736205</v>
      </c>
      <c r="BM33" s="11">
        <f>PRICE($AH33,$L33-4*365,$C33/25,BM$2,($K33+1)/0.25,4,3)/4</f>
        <v>26.09216699937916</v>
      </c>
      <c r="BN33" s="11">
        <f>PRICE($AH33,$L33-4*365,$C33/25,BN$2,($K33+1)/0.25,4,3)/4</f>
        <v>26.003401921833472</v>
      </c>
      <c r="BO33" s="11">
        <f>PRICE($AH33,$L33-4*365,$C33/25,BO$2,($K33+1)/0.25,4,3)/4</f>
        <v>25.91497704359994</v>
      </c>
      <c r="BP33" s="11">
        <f>PRICE($AH33,$L33-4*365,$C33/25,BP$2,($K33+1)/0.25,4,3)/4</f>
        <v>25.82689095975931</v>
      </c>
      <c r="BQ33" s="11">
        <f>PRICE($AH33,$L33-4*365,$C33/25,BQ$2,($K33+1)/0.25,4,3)/4</f>
        <v>25.739142271569886</v>
      </c>
      <c r="BR33" s="11">
        <f>PRICE($AH33,$L33-4*365,$C33/25,BR$2,($K33+1)/0.25,4,3)/4</f>
        <v>25.651729586438115</v>
      </c>
      <c r="BS33" s="11">
        <f>PRICE($AH33,$L33-4*365,$C33/25,BS$2,($K33+1)/0.25,4,3)/4</f>
        <v>25.564651517890514</v>
      </c>
      <c r="BT33" s="11">
        <f>PRICE($AH33,$L33-4*365,$C33/25,BT$2,($K33+1)/0.25,4,3)/4</f>
        <v>25.477906685545015</v>
      </c>
      <c r="BU33" s="11">
        <f>PRICE($AH33,$L33-4*365,$C33/25,BU$2,($K33+1)/0.25,4,3)/4</f>
        <v>25.39149371508237</v>
      </c>
      <c r="BV33" s="11">
        <f>PRICE($AH33,$L33-4*365,$C33/25,BV$2,($K33+1)/0.25,4,3)/4</f>
        <v>25.305411238218458</v>
      </c>
      <c r="BW33" s="11">
        <f>PRICE($AH33,$L33-4*365,$C33/25,BW$2,($K33+1)/0.25,4,3)/4</f>
        <v>25.219657892675983</v>
      </c>
      <c r="BX33" s="11">
        <f>PRICE($AH33,$L33-4*365,$C33/25,BX$2,($K33+1)/0.25,4,3)/4</f>
        <v>25.13423232215634</v>
      </c>
      <c r="BY33" s="11">
        <f>PRICE($AH33,$L33-4*365,$C33/25,BY$2,($K33+1)/0.25,4,3)/4</f>
        <v>25.04913317631239</v>
      </c>
      <c r="CA33" s="17">
        <f t="shared" si="4"/>
        <v>26.814705446754832</v>
      </c>
      <c r="CB33" s="17">
        <f t="shared" si="5"/>
        <v>26.652665841158313</v>
      </c>
      <c r="CC33" s="17">
        <f t="shared" si="6"/>
        <v>26.481824600368093</v>
      </c>
      <c r="CD33" s="17">
        <f t="shared" si="7"/>
        <v>26.312248354174514</v>
      </c>
      <c r="CE33" s="17">
        <f t="shared" si="8"/>
        <v>26.14392714261158</v>
      </c>
      <c r="CF33" s="17">
        <f t="shared" si="9"/>
        <v>25.976851087522064</v>
      </c>
      <c r="CG33" s="17">
        <f t="shared" si="10"/>
        <v>25.811010391862506</v>
      </c>
      <c r="CH33" s="17">
        <f t="shared" si="11"/>
        <v>25.646395339012866</v>
      </c>
      <c r="CI33" s="17">
        <f t="shared" si="12"/>
        <v>25.482996292092256</v>
      </c>
      <c r="CJ33" s="17">
        <f t="shared" si="13"/>
        <v>25.320803693281945</v>
      </c>
      <c r="CK33" s="17">
        <f t="shared" si="14"/>
        <v>25.159808063153015</v>
      </c>
      <c r="CL33" s="17">
        <f t="shared" si="15"/>
        <v>24.999999999999975</v>
      </c>
      <c r="CM33" s="17">
        <f t="shared" si="16"/>
        <v>24.51923076923077</v>
      </c>
      <c r="CN33" s="17">
        <f t="shared" si="17"/>
        <v>24.056603773584904</v>
      </c>
      <c r="CO33" s="17">
        <f t="shared" si="18"/>
        <v>23.611111111111107</v>
      </c>
      <c r="CP33" s="17">
        <f t="shared" si="19"/>
        <v>23.18181818181818</v>
      </c>
      <c r="CQ33" s="17">
        <f t="shared" si="20"/>
        <v>22.767857142857142</v>
      </c>
      <c r="CR33" s="17">
        <f t="shared" si="21"/>
        <v>22.368421052631575</v>
      </c>
      <c r="CS33" s="17">
        <f t="shared" si="22"/>
        <v>21.982758620689655</v>
      </c>
      <c r="CT33" s="17">
        <f t="shared" si="23"/>
        <v>21.610169491525422</v>
      </c>
      <c r="CU33" s="17">
        <f t="shared" si="24"/>
        <v>21.25</v>
      </c>
      <c r="CW33" s="16">
        <f t="shared" si="25"/>
        <v>0.06967652120163104</v>
      </c>
      <c r="CX33" s="16">
        <f t="shared" si="26"/>
        <v>0.06350593454525177</v>
      </c>
      <c r="CY33" s="16">
        <f t="shared" si="27"/>
        <v>0.057000175185380364</v>
      </c>
      <c r="CZ33" s="16">
        <f t="shared" si="28"/>
        <v>0.05054258774465015</v>
      </c>
      <c r="DA33" s="16">
        <f t="shared" si="29"/>
        <v>0.04413279294027328</v>
      </c>
      <c r="DB33" s="16">
        <f t="shared" si="30"/>
        <v>0.03777041460480057</v>
      </c>
      <c r="DC33" s="16">
        <f t="shared" si="31"/>
        <v>0.03145507965965355</v>
      </c>
      <c r="DD33" s="16">
        <f t="shared" si="32"/>
        <v>0.025186418088837037</v>
      </c>
      <c r="DE33" s="16">
        <f t="shared" si="33"/>
        <v>0.018964062912880886</v>
      </c>
      <c r="DF33" s="16">
        <f t="shared" si="34"/>
        <v>0.012787650163059494</v>
      </c>
      <c r="DG33" s="16">
        <f t="shared" si="35"/>
        <v>0.0066568188557887265</v>
      </c>
      <c r="DH33" s="16">
        <f t="shared" si="36"/>
        <v>0.0005712109672495469</v>
      </c>
      <c r="DI33" s="16">
        <f t="shared" si="37"/>
        <v>-0.017736832854883255</v>
      </c>
      <c r="DJ33" s="16">
        <f t="shared" si="38"/>
        <v>-0.035354007098823304</v>
      </c>
      <c r="DK33" s="16">
        <f t="shared" si="39"/>
        <v>-0.0523186934078026</v>
      </c>
      <c r="DL33" s="16">
        <f t="shared" si="40"/>
        <v>-0.06866648203281889</v>
      </c>
      <c r="DM33" s="16">
        <f t="shared" si="41"/>
        <v>-0.0844304210640846</v>
      </c>
      <c r="DN33" s="16">
        <f t="shared" si="42"/>
        <v>-0.09964123942758674</v>
      </c>
      <c r="DO33" s="16">
        <f t="shared" si="43"/>
        <v>-0.11432754681303692</v>
      </c>
      <c r="DP33" s="16">
        <f t="shared" si="44"/>
        <v>-0.12851601327016682</v>
      </c>
      <c r="DQ33" s="16">
        <f t="shared" si="45"/>
        <v>-0.1422315308453923</v>
      </c>
    </row>
    <row r="34" spans="1:121" ht="12.75">
      <c r="A34" t="s">
        <v>42</v>
      </c>
      <c r="B34">
        <v>24.85</v>
      </c>
      <c r="C34">
        <v>1.1125</v>
      </c>
      <c r="D34" s="1">
        <v>0.047373</v>
      </c>
      <c r="E34" s="2">
        <v>39195</v>
      </c>
      <c r="F34" s="1">
        <v>0.044719</v>
      </c>
      <c r="G34" t="s">
        <v>18</v>
      </c>
      <c r="H34" s="3">
        <v>428128</v>
      </c>
      <c r="I34">
        <v>16.51</v>
      </c>
      <c r="J34" t="s">
        <v>13</v>
      </c>
      <c r="K34">
        <v>25</v>
      </c>
      <c r="L34" s="2">
        <v>42148</v>
      </c>
      <c r="M34" s="6">
        <f t="shared" si="50"/>
        <v>27.8125</v>
      </c>
      <c r="N34" s="6">
        <f t="shared" si="50"/>
        <v>27.134146341463413</v>
      </c>
      <c r="O34" s="6">
        <f t="shared" si="50"/>
        <v>26.488095238095237</v>
      </c>
      <c r="P34" s="6">
        <f t="shared" si="50"/>
        <v>25.872093023255818</v>
      </c>
      <c r="Q34" s="6">
        <f t="shared" si="50"/>
        <v>25.28409090909091</v>
      </c>
      <c r="R34" s="6">
        <f t="shared" si="50"/>
        <v>24.722222222222225</v>
      </c>
      <c r="S34" s="6">
        <f t="shared" si="50"/>
        <v>24.184782608695652</v>
      </c>
      <c r="T34" s="6">
        <f t="shared" si="50"/>
        <v>23.670212765957448</v>
      </c>
      <c r="U34" s="6">
        <f t="shared" si="50"/>
        <v>23.177083333333332</v>
      </c>
      <c r="V34" s="6">
        <f t="shared" si="50"/>
        <v>22.70408163265306</v>
      </c>
      <c r="W34" s="6">
        <f t="shared" si="50"/>
        <v>22.25</v>
      </c>
      <c r="X34" s="6">
        <f t="shared" si="50"/>
        <v>21.81372549019608</v>
      </c>
      <c r="Y34" s="6">
        <f t="shared" si="50"/>
        <v>21.39423076923077</v>
      </c>
      <c r="Z34" s="6">
        <f t="shared" si="50"/>
        <v>20.99056603773585</v>
      </c>
      <c r="AA34" s="6">
        <f t="shared" si="50"/>
        <v>20.60185185185185</v>
      </c>
      <c r="AB34" s="6">
        <f t="shared" si="50"/>
        <v>20.227272727272727</v>
      </c>
      <c r="AC34" s="6">
        <f t="shared" si="49"/>
        <v>19.86607142857143</v>
      </c>
      <c r="AD34" s="6">
        <f t="shared" si="49"/>
        <v>19.517543859649123</v>
      </c>
      <c r="AE34" s="6">
        <f t="shared" si="49"/>
        <v>19.181034482758623</v>
      </c>
      <c r="AF34" s="6">
        <f t="shared" si="46"/>
        <v>18.85593220338983</v>
      </c>
      <c r="AG34" s="6">
        <f t="shared" si="46"/>
        <v>18.541666666666668</v>
      </c>
      <c r="AH34" s="2">
        <v>39478</v>
      </c>
      <c r="AI34" s="12">
        <f>PRICE($AH34,$L34,$C34/25,AI$2,$K34/0.25,4,3)/4</f>
        <v>25.710048684480704</v>
      </c>
      <c r="AJ34" s="12">
        <f>PRICE($AH34,$L34,$C34/25,AJ$2,$K34/0.25,4,3)/4</f>
        <v>25.550228207239275</v>
      </c>
      <c r="AK34" s="12">
        <f>PRICE($AH34,$L34,$C34/25,AK$2,$K34/0.25,4,3)/4</f>
        <v>25.391538724835097</v>
      </c>
      <c r="AL34" s="12">
        <f>PRICE($AH34,$L34,$C34/25,AL$2,$K34/0.25,4,3)/4</f>
        <v>25.23397175347406</v>
      </c>
      <c r="AM34" s="12">
        <f>PRICE($AH34,$L34,$C34/25,AM$2,$K34/0.25,4,3)/4</f>
        <v>25.077518875720614</v>
      </c>
      <c r="AN34" s="12">
        <f>PRICE($AH34,$L34,$C34/25,AN$2,$K34/0.25,4,3)/4</f>
        <v>24.92217173995878</v>
      </c>
      <c r="AO34" s="12">
        <f>PRICE($AH34,$L34,$C34/25,AO$2,$K34/0.25,4,3)/4</f>
        <v>24.767922059859774</v>
      </c>
      <c r="AP34" s="12">
        <f>PRICE($AH34,$L34,$C34/25,AP$2,$K34/0.25,4,3)/4</f>
        <v>24.614761613852693</v>
      </c>
      <c r="AQ34" s="12">
        <f>PRICE($AH34,$L34,$C34/25,AQ$2,$K34/0.25,4,3)/4</f>
        <v>24.462682244599648</v>
      </c>
      <c r="AR34" s="12">
        <f>PRICE($AH34,$L34,$C34/25,AR$2,$K34/0.25,4,3)/4</f>
        <v>24.311675858476505</v>
      </c>
      <c r="AS34" s="12">
        <f>PRICE($AH34,$L34,$C34/25,AS$2,$K34/0.25,4,3)/4</f>
        <v>24.16173442505674</v>
      </c>
      <c r="AT34" s="12">
        <f>PRICE($AH34,$L34,$C34/25,AT$2,$K34/0.25,4,3)/4</f>
        <v>24.012849976599632</v>
      </c>
      <c r="AU34" s="12">
        <f>PRICE($AH34,$L34,$C34/25,AU$2,$K34/0.25,4,3)/4</f>
        <v>23.86501460754407</v>
      </c>
      <c r="AV34" s="12">
        <f>PRICE($AH34,$L34,$C34/25,AV$2,$K34/0.25,4,3)/4</f>
        <v>23.718220474004543</v>
      </c>
      <c r="AW34" s="12">
        <f>PRICE($AH34,$L34,$C34/25,AW$2,$K34/0.25,4,3)/4</f>
        <v>23.572459793273435</v>
      </c>
      <c r="AX34" s="12">
        <f>PRICE($AH34,$L34,$C34/25,AX$2,$K34/0.25,4,3)/4</f>
        <v>23.427724843326036</v>
      </c>
      <c r="AY34" s="12">
        <f>PRICE($AH34,$L34,$C34/25,AY$2,$K34/0.25,4,3)/4</f>
        <v>23.284007962329763</v>
      </c>
      <c r="AZ34" s="12">
        <f>PRICE($AH34,$L34,$C34/25,AZ$2,$K34/0.25,4,3)/4</f>
        <v>23.141301548158665</v>
      </c>
      <c r="BA34" s="12">
        <f>PRICE($AH34,$L34,$C34/25,BA$2,$K34/0.25,4,3)/4</f>
        <v>22.999598057910735</v>
      </c>
      <c r="BB34" s="12">
        <f>PRICE($AH34,$L34,$C34/25,BB$2,$K34/0.25,4,3)/4</f>
        <v>22.85889000742932</v>
      </c>
      <c r="BC34" s="12">
        <f>PRICE($AH34,$L34,$C34/25,BC$2,$K34/0.25,4,3)/4</f>
        <v>22.71916997082979</v>
      </c>
      <c r="BE34" s="11">
        <f>PRICE($AH34,$L34-4*365,$C34/25,BE$2,($K34+1)/0.25,4,3)/4</f>
        <v>26.223859567039927</v>
      </c>
      <c r="BF34" s="11">
        <f>PRICE($AH34,$L34-4*365,$C34/25,BF$2,($K34+1)/0.25,4,3)/4</f>
        <v>26.143226931952963</v>
      </c>
      <c r="BG34" s="11">
        <f>PRICE($AH34,$L34-4*365,$C34/25,BG$2,($K34+1)/0.25,4,3)/4</f>
        <v>26.062872276235225</v>
      </c>
      <c r="BH34" s="11">
        <f>PRICE($AH34,$L34-4*365,$C34/25,BH$2,($K34+1)/0.25,4,3)/4</f>
        <v>25.982794563340942</v>
      </c>
      <c r="BI34" s="11">
        <f>PRICE($AH34,$L34-4*365,$C34/25,BI$2,($K34+1)/0.25,4,3)/4</f>
        <v>25.90299276086007</v>
      </c>
      <c r="BJ34" s="11">
        <f>PRICE($AH34,$L34-4*365,$C34/25,BJ$2,($K34+1)/0.25,4,3)/4</f>
        <v>25.823465840500155</v>
      </c>
      <c r="BK34" s="11">
        <f>PRICE($AH34,$L34-4*365,$C34/25,BK$2,($K34+1)/0.25,4,3)/4</f>
        <v>25.744212778069407</v>
      </c>
      <c r="BL34" s="11">
        <f>PRICE($AH34,$L34-4*365,$C34/25,BL$2,($K34+1)/0.25,4,3)/4</f>
        <v>25.665232553459052</v>
      </c>
      <c r="BM34" s="11">
        <f>PRICE($AH34,$L34-4*365,$C34/25,BM$2,($K34+1)/0.25,4,3)/4</f>
        <v>25.586524150625834</v>
      </c>
      <c r="BN34" s="11">
        <f>PRICE($AH34,$L34-4*365,$C34/25,BN$2,($K34+1)/0.25,4,3)/4</f>
        <v>25.50808655757518</v>
      </c>
      <c r="BO34" s="11">
        <f>PRICE($AH34,$L34-4*365,$C34/25,BO$2,($K34+1)/0.25,4,3)/4</f>
        <v>25.429918766343864</v>
      </c>
      <c r="BP34" s="11">
        <f>PRICE($AH34,$L34-4*365,$C34/25,BP$2,($K34+1)/0.25,4,3)/4</f>
        <v>25.352019772982683</v>
      </c>
      <c r="BQ34" s="11">
        <f>PRICE($AH34,$L34-4*365,$C34/25,BQ$2,($K34+1)/0.25,4,3)/4</f>
        <v>25.274388577539977</v>
      </c>
      <c r="BR34" s="11">
        <f>PRICE($AH34,$L34-4*365,$C34/25,BR$2,($K34+1)/0.25,4,3)/4</f>
        <v>25.197024184044114</v>
      </c>
      <c r="BS34" s="11">
        <f>PRICE($AH34,$L34-4*365,$C34/25,BS$2,($K34+1)/0.25,4,3)/4</f>
        <v>25.119925600487147</v>
      </c>
      <c r="BT34" s="11">
        <f>PRICE($AH34,$L34-4*365,$C34/25,BT$2,($K34+1)/0.25,4,3)/4</f>
        <v>25.04309183880781</v>
      </c>
      <c r="BU34" s="11">
        <f>PRICE($AH34,$L34-4*365,$C34/25,BU$2,($K34+1)/0.25,4,3)/4</f>
        <v>24.966521914874637</v>
      </c>
      <c r="BV34" s="11">
        <f>PRICE($AH34,$L34-4*365,$C34/25,BV$2,($K34+1)/0.25,4,3)/4</f>
        <v>24.890214848469718</v>
      </c>
      <c r="BW34" s="11">
        <f>PRICE($AH34,$L34-4*365,$C34/25,BW$2,($K34+1)/0.25,4,3)/4</f>
        <v>24.814169663271976</v>
      </c>
      <c r="BX34" s="11">
        <f>PRICE($AH34,$L34-4*365,$C34/25,BX$2,($K34+1)/0.25,4,3)/4</f>
        <v>24.738385386840456</v>
      </c>
      <c r="BY34" s="11">
        <f>PRICE($AH34,$L34-4*365,$C34/25,BY$2,($K34+1)/0.25,4,3)/4</f>
        <v>24.662861050598405</v>
      </c>
      <c r="CA34" s="17">
        <f t="shared" si="4"/>
        <v>25.710048684480704</v>
      </c>
      <c r="CB34" s="17">
        <f t="shared" si="5"/>
        <v>25.550228207239275</v>
      </c>
      <c r="CC34" s="17">
        <f t="shared" si="6"/>
        <v>25.391538724835097</v>
      </c>
      <c r="CD34" s="17">
        <f t="shared" si="7"/>
        <v>25.23397175347406</v>
      </c>
      <c r="CE34" s="17">
        <f t="shared" si="8"/>
        <v>25.077518875720614</v>
      </c>
      <c r="CF34" s="17">
        <f t="shared" si="9"/>
        <v>24.722222222222225</v>
      </c>
      <c r="CG34" s="17">
        <f t="shared" si="10"/>
        <v>24.184782608695652</v>
      </c>
      <c r="CH34" s="17">
        <f t="shared" si="11"/>
        <v>23.670212765957448</v>
      </c>
      <c r="CI34" s="17">
        <f t="shared" si="12"/>
        <v>23.177083333333332</v>
      </c>
      <c r="CJ34" s="17">
        <f t="shared" si="13"/>
        <v>22.70408163265306</v>
      </c>
      <c r="CK34" s="17">
        <f t="shared" si="14"/>
        <v>22.25</v>
      </c>
      <c r="CL34" s="17">
        <f t="shared" si="15"/>
        <v>21.81372549019608</v>
      </c>
      <c r="CM34" s="17">
        <f t="shared" si="16"/>
        <v>21.39423076923077</v>
      </c>
      <c r="CN34" s="17">
        <f t="shared" si="17"/>
        <v>20.99056603773585</v>
      </c>
      <c r="CO34" s="17">
        <f t="shared" si="18"/>
        <v>20.60185185185185</v>
      </c>
      <c r="CP34" s="17">
        <f t="shared" si="19"/>
        <v>20.227272727272727</v>
      </c>
      <c r="CQ34" s="17">
        <f t="shared" si="20"/>
        <v>19.86607142857143</v>
      </c>
      <c r="CR34" s="17">
        <f t="shared" si="21"/>
        <v>19.517543859649123</v>
      </c>
      <c r="CS34" s="17">
        <f t="shared" si="22"/>
        <v>19.181034482758623</v>
      </c>
      <c r="CT34" s="17">
        <f t="shared" si="23"/>
        <v>18.85593220338983</v>
      </c>
      <c r="CU34" s="17">
        <f t="shared" si="24"/>
        <v>18.541666666666668</v>
      </c>
      <c r="CW34" s="16">
        <f t="shared" si="25"/>
        <v>0.079378216679304</v>
      </c>
      <c r="CX34" s="16">
        <f t="shared" si="26"/>
        <v>0.07294680914443763</v>
      </c>
      <c r="CY34" s="16">
        <f t="shared" si="27"/>
        <v>0.06656091448028567</v>
      </c>
      <c r="CZ34" s="16">
        <f t="shared" si="28"/>
        <v>0.060220191286682434</v>
      </c>
      <c r="DA34" s="16">
        <f t="shared" si="29"/>
        <v>0.05392430083382749</v>
      </c>
      <c r="DB34" s="16">
        <f t="shared" si="30"/>
        <v>0.0396266487815784</v>
      </c>
      <c r="DC34" s="16">
        <f t="shared" si="31"/>
        <v>0.017999300148718422</v>
      </c>
      <c r="DD34" s="16">
        <f t="shared" si="32"/>
        <v>-0.0027077357763602983</v>
      </c>
      <c r="DE34" s="16">
        <f t="shared" si="33"/>
        <v>-0.022551978537894146</v>
      </c>
      <c r="DF34" s="16">
        <f t="shared" si="34"/>
        <v>-0.04158625220712031</v>
      </c>
      <c r="DG34" s="16">
        <f t="shared" si="35"/>
        <v>-0.059859154929577496</v>
      </c>
      <c r="DH34" s="16">
        <f t="shared" si="36"/>
        <v>-0.07741547323154607</v>
      </c>
      <c r="DI34" s="16">
        <f t="shared" si="37"/>
        <v>-0.09429654852190061</v>
      </c>
      <c r="DJ34" s="16">
        <f t="shared" si="38"/>
        <v>-0.11054060210318517</v>
      </c>
      <c r="DK34" s="16">
        <f t="shared" si="39"/>
        <v>-0.1261830240703481</v>
      </c>
      <c r="DL34" s="16">
        <f t="shared" si="40"/>
        <v>-0.14125663069325045</v>
      </c>
      <c r="DM34" s="16">
        <f t="shared" si="41"/>
        <v>-0.15579189422247763</v>
      </c>
      <c r="DN34" s="16">
        <f t="shared" si="42"/>
        <v>-0.16981714850506546</v>
      </c>
      <c r="DO34" s="16">
        <f t="shared" si="43"/>
        <v>-0.1833587733296329</v>
      </c>
      <c r="DP34" s="16">
        <f t="shared" si="44"/>
        <v>-0.19644136002455415</v>
      </c>
      <c r="DQ34" s="16">
        <f t="shared" si="45"/>
        <v>-0.20908786049631112</v>
      </c>
    </row>
    <row r="35" spans="1:121" ht="12.75">
      <c r="A35" t="s">
        <v>22</v>
      </c>
      <c r="B35">
        <v>25.31</v>
      </c>
      <c r="C35">
        <v>1.175</v>
      </c>
      <c r="D35" s="1">
        <v>0.047963</v>
      </c>
      <c r="E35" s="2">
        <v>39195</v>
      </c>
      <c r="F35" s="1">
        <v>0.045135</v>
      </c>
      <c r="G35" t="s">
        <v>18</v>
      </c>
      <c r="H35" s="3">
        <v>339300</v>
      </c>
      <c r="I35">
        <v>7.11</v>
      </c>
      <c r="J35" t="s">
        <v>13</v>
      </c>
      <c r="K35">
        <v>25</v>
      </c>
      <c r="L35" s="2">
        <v>42240</v>
      </c>
      <c r="M35" s="6">
        <f t="shared" si="50"/>
        <v>29.375</v>
      </c>
      <c r="N35" s="6">
        <f t="shared" si="50"/>
        <v>28.658536585365855</v>
      </c>
      <c r="O35" s="6">
        <f t="shared" si="50"/>
        <v>27.976190476190474</v>
      </c>
      <c r="P35" s="6">
        <f t="shared" si="50"/>
        <v>27.32558139534884</v>
      </c>
      <c r="Q35" s="6">
        <f t="shared" si="50"/>
        <v>26.704545454545457</v>
      </c>
      <c r="R35" s="6">
        <f t="shared" si="50"/>
        <v>26.111111111111114</v>
      </c>
      <c r="S35" s="6">
        <f t="shared" si="50"/>
        <v>25.543478260869566</v>
      </c>
      <c r="T35" s="6">
        <f t="shared" si="50"/>
        <v>25</v>
      </c>
      <c r="U35" s="6">
        <f t="shared" si="50"/>
        <v>24.479166666666668</v>
      </c>
      <c r="V35" s="6">
        <f t="shared" si="50"/>
        <v>23.979591836734695</v>
      </c>
      <c r="W35" s="6">
        <f t="shared" si="50"/>
        <v>23.5</v>
      </c>
      <c r="X35" s="6">
        <f t="shared" si="50"/>
        <v>23.039215686274513</v>
      </c>
      <c r="Y35" s="6">
        <f t="shared" si="50"/>
        <v>22.596153846153847</v>
      </c>
      <c r="Z35" s="6">
        <f t="shared" si="50"/>
        <v>22.169811320754718</v>
      </c>
      <c r="AA35" s="6">
        <f t="shared" si="50"/>
        <v>21.759259259259256</v>
      </c>
      <c r="AB35" s="6">
        <f t="shared" si="50"/>
        <v>21.363636363636363</v>
      </c>
      <c r="AC35" s="6">
        <f t="shared" si="49"/>
        <v>20.98214285714286</v>
      </c>
      <c r="AD35" s="6">
        <f t="shared" si="49"/>
        <v>20.614035087719298</v>
      </c>
      <c r="AE35" s="6">
        <f t="shared" si="49"/>
        <v>20.258620689655174</v>
      </c>
      <c r="AF35" s="6">
        <f t="shared" si="46"/>
        <v>19.915254237288135</v>
      </c>
      <c r="AG35" s="6">
        <f t="shared" si="46"/>
        <v>19.583333333333336</v>
      </c>
      <c r="AH35" s="2">
        <v>39478</v>
      </c>
      <c r="AI35" s="12">
        <f>PRICE($AH35,$L35,$C35/25,AI$2,$K35/0.25,4,3)/4</f>
        <v>26.137028423158725</v>
      </c>
      <c r="AJ35" s="12">
        <f>PRICE($AH35,$L35,$C35/25,AJ$2,$K35/0.25,4,3)/4</f>
        <v>25.970970345615033</v>
      </c>
      <c r="AK35" s="12">
        <f>PRICE($AH35,$L35,$C35/25,AK$2,$K35/0.25,4,3)/4</f>
        <v>25.806120649682686</v>
      </c>
      <c r="AL35" s="12">
        <f>PRICE($AH35,$L35,$C35/25,AL$2,$K35/0.25,4,3)/4</f>
        <v>25.642470004152788</v>
      </c>
      <c r="AM35" s="12">
        <f>PRICE($AH35,$L35,$C35/25,AM$2,$K35/0.25,4,3)/4</f>
        <v>25.480009152948885</v>
      </c>
      <c r="AN35" s="12">
        <f>PRICE($AH35,$L35,$C35/25,AN$2,$K35/0.25,4,3)/4</f>
        <v>25.318728914499218</v>
      </c>
      <c r="AO35" s="12">
        <f>PRICE($AH35,$L35,$C35/25,AO$2,$K35/0.25,4,3)/4</f>
        <v>25.158620181116493</v>
      </c>
      <c r="AP35" s="12">
        <f>PRICE($AH35,$L35,$C35/25,AP$2,$K35/0.25,4,3)/4</f>
        <v>24.999673918381617</v>
      </c>
      <c r="AQ35" s="12">
        <f>PRICE($AH35,$L35,$C35/25,AQ$2,$K35/0.25,4,3)/4</f>
        <v>24.84188116453271</v>
      </c>
      <c r="AR35" s="12">
        <f>PRICE($AH35,$L35,$C35/25,AR$2,$K35/0.25,4,3)/4</f>
        <v>24.68523302986061</v>
      </c>
      <c r="AS35" s="12">
        <f>PRICE($AH35,$L35,$C35/25,AS$2,$K35/0.25,4,3)/4</f>
        <v>24.529720696108388</v>
      </c>
      <c r="AT35" s="12">
        <f>PRICE($AH35,$L35,$C35/25,AT$2,$K35/0.25,4,3)/4</f>
        <v>24.37533541587599</v>
      </c>
      <c r="AU35" s="12">
        <f>PRICE($AH35,$L35,$C35/25,AU$2,$K35/0.25,4,3)/4</f>
        <v>24.22206851203133</v>
      </c>
      <c r="AV35" s="12">
        <f>PRICE($AH35,$L35,$C35/25,AV$2,$K35/0.25,4,3)/4</f>
        <v>24.069911377124487</v>
      </c>
      <c r="AW35" s="12">
        <f>PRICE($AH35,$L35,$C35/25,AW$2,$K35/0.25,4,3)/4</f>
        <v>23.91885547280889</v>
      </c>
      <c r="AX35" s="12">
        <f>PRICE($AH35,$L35,$C35/25,AX$2,$K35/0.25,4,3)/4</f>
        <v>23.768892329266166</v>
      </c>
      <c r="AY35" s="12">
        <f>PRICE($AH35,$L35,$C35/25,AY$2,$K35/0.25,4,3)/4</f>
        <v>23.620013544635928</v>
      </c>
      <c r="AZ35" s="12">
        <f>PRICE($AH35,$L35,$C35/25,AZ$2,$K35/0.25,4,3)/4</f>
        <v>23.47221078445164</v>
      </c>
      <c r="BA35" s="12">
        <f>PRICE($AH35,$L35,$C35/25,BA$2,$K35/0.25,4,3)/4</f>
        <v>23.325475781080126</v>
      </c>
      <c r="BB35" s="12">
        <f>PRICE($AH35,$L35,$C35/25,BB$2,$K35/0.25,4,3)/4</f>
        <v>23.179800333165936</v>
      </c>
      <c r="BC35" s="12">
        <f>PRICE($AH35,$L35,$C35/25,BC$2,$K35/0.25,4,3)/4</f>
        <v>23.035176305081723</v>
      </c>
      <c r="BE35" s="11">
        <f>PRICE($AH35,$L35-4*365,$C35/25,BE$2,($K35+1)/0.25,4,3)/4</f>
        <v>26.44634342532636</v>
      </c>
      <c r="BF35" s="11">
        <f>PRICE($AH35,$L35-4*365,$C35/25,BF$2,($K35+1)/0.25,4,3)/4</f>
        <v>26.35965347371421</v>
      </c>
      <c r="BG35" s="11">
        <f>PRICE($AH35,$L35-4*365,$C35/25,BG$2,($K35+1)/0.25,4,3)/4</f>
        <v>26.273282326286047</v>
      </c>
      <c r="BH35" s="11">
        <f>PRICE($AH35,$L35-4*365,$C35/25,BH$2,($K35+1)/0.25,4,3)/4</f>
        <v>26.187228718500045</v>
      </c>
      <c r="BI35" s="11">
        <f>PRICE($AH35,$L35-4*365,$C35/25,BI$2,($K35+1)/0.25,4,3)/4</f>
        <v>26.101491391164274</v>
      </c>
      <c r="BJ35" s="11">
        <f>PRICE($AH35,$L35-4*365,$C35/25,BJ$2,($K35+1)/0.25,4,3)/4</f>
        <v>26.016069090412092</v>
      </c>
      <c r="BK35" s="11">
        <f>PRICE($AH35,$L35-4*365,$C35/25,BK$2,($K35+1)/0.25,4,3)/4</f>
        <v>25.930960567678774</v>
      </c>
      <c r="BL35" s="11">
        <f>PRICE($AH35,$L35-4*365,$C35/25,BL$2,($K35+1)/0.25,4,3)/4</f>
        <v>25.846164579677563</v>
      </c>
      <c r="BM35" s="11">
        <f>PRICE($AH35,$L35-4*365,$C35/25,BM$2,($K35+1)/0.25,4,3)/4</f>
        <v>25.761679888375724</v>
      </c>
      <c r="BN35" s="11">
        <f>PRICE($AH35,$L35-4*365,$C35/25,BN$2,($K35+1)/0.25,4,3)/4</f>
        <v>25.6775052609715</v>
      </c>
      <c r="BO35" s="11">
        <f>PRICE($AH35,$L35-4*365,$C35/25,BO$2,($K35+1)/0.25,4,3)/4</f>
        <v>25.59363946987044</v>
      </c>
      <c r="BP35" s="11">
        <f>PRICE($AH35,$L35-4*365,$C35/25,BP$2,($K35+1)/0.25,4,3)/4</f>
        <v>25.51008129266183</v>
      </c>
      <c r="BQ35" s="11">
        <f>PRICE($AH35,$L35-4*365,$C35/25,BQ$2,($K35+1)/0.25,4,3)/4</f>
        <v>25.42682951209604</v>
      </c>
      <c r="BR35" s="11">
        <f>PRICE($AH35,$L35-4*365,$C35/25,BR$2,($K35+1)/0.25,4,3)/4</f>
        <v>25.3438829160608</v>
      </c>
      <c r="BS35" s="11">
        <f>PRICE($AH35,$L35-4*365,$C35/25,BS$2,($K35+1)/0.25,4,3)/4</f>
        <v>25.261240297558725</v>
      </c>
      <c r="BT35" s="11">
        <f>PRICE($AH35,$L35-4*365,$C35/25,BT$2,($K35+1)/0.25,4,3)/4</f>
        <v>25.17890045468423</v>
      </c>
      <c r="BU35" s="11">
        <f>PRICE($AH35,$L35-4*365,$C35/25,BU$2,($K35+1)/0.25,4,3)/4</f>
        <v>25.096862190600508</v>
      </c>
      <c r="BV35" s="11">
        <f>PRICE($AH35,$L35-4*365,$C35/25,BV$2,($K35+1)/0.25,4,3)/4</f>
        <v>25.015124313517322</v>
      </c>
      <c r="BW35" s="11">
        <f>PRICE($AH35,$L35-4*365,$C35/25,BW$2,($K35+1)/0.25,4,3)/4</f>
        <v>24.9336856366682</v>
      </c>
      <c r="BX35" s="11">
        <f>PRICE($AH35,$L35-4*365,$C35/25,BX$2,($K35+1)/0.25,4,3)/4</f>
        <v>24.8525449782878</v>
      </c>
      <c r="BY35" s="11">
        <f>PRICE($AH35,$L35-4*365,$C35/25,BY$2,($K35+1)/0.25,4,3)/4</f>
        <v>24.771701161590016</v>
      </c>
      <c r="CA35" s="17">
        <f t="shared" si="4"/>
        <v>26.137028423158725</v>
      </c>
      <c r="CB35" s="17">
        <f t="shared" si="5"/>
        <v>25.970970345615033</v>
      </c>
      <c r="CC35" s="17">
        <f t="shared" si="6"/>
        <v>25.806120649682686</v>
      </c>
      <c r="CD35" s="17">
        <f t="shared" si="7"/>
        <v>25.642470004152788</v>
      </c>
      <c r="CE35" s="17">
        <f t="shared" si="8"/>
        <v>25.480009152948885</v>
      </c>
      <c r="CF35" s="17">
        <f t="shared" si="9"/>
        <v>25.318728914499218</v>
      </c>
      <c r="CG35" s="17">
        <f t="shared" si="10"/>
        <v>25.158620181116493</v>
      </c>
      <c r="CH35" s="17">
        <f t="shared" si="11"/>
        <v>24.999673918381617</v>
      </c>
      <c r="CI35" s="17">
        <f t="shared" si="12"/>
        <v>24.479166666666668</v>
      </c>
      <c r="CJ35" s="17">
        <f t="shared" si="13"/>
        <v>23.979591836734695</v>
      </c>
      <c r="CK35" s="17">
        <f t="shared" si="14"/>
        <v>23.5</v>
      </c>
      <c r="CL35" s="17">
        <f t="shared" si="15"/>
        <v>23.039215686274513</v>
      </c>
      <c r="CM35" s="17">
        <f t="shared" si="16"/>
        <v>22.596153846153847</v>
      </c>
      <c r="CN35" s="17">
        <f t="shared" si="17"/>
        <v>22.169811320754718</v>
      </c>
      <c r="CO35" s="17">
        <f t="shared" si="18"/>
        <v>21.759259259259256</v>
      </c>
      <c r="CP35" s="17">
        <f t="shared" si="19"/>
        <v>21.363636363636363</v>
      </c>
      <c r="CQ35" s="17">
        <f t="shared" si="20"/>
        <v>20.98214285714286</v>
      </c>
      <c r="CR35" s="17">
        <f t="shared" si="21"/>
        <v>20.614035087719298</v>
      </c>
      <c r="CS35" s="17">
        <f t="shared" si="22"/>
        <v>20.258620689655174</v>
      </c>
      <c r="CT35" s="17">
        <f t="shared" si="23"/>
        <v>19.915254237288135</v>
      </c>
      <c r="CU35" s="17">
        <f t="shared" si="24"/>
        <v>19.583333333333336</v>
      </c>
      <c r="CW35" s="16">
        <f t="shared" si="25"/>
        <v>0.07910029328955859</v>
      </c>
      <c r="CX35" s="16">
        <f t="shared" si="26"/>
        <v>0.07253932617996983</v>
      </c>
      <c r="CY35" s="16">
        <f t="shared" si="27"/>
        <v>0.06602610231855732</v>
      </c>
      <c r="CZ35" s="16">
        <f t="shared" si="28"/>
        <v>0.0595602530285575</v>
      </c>
      <c r="DA35" s="16">
        <f t="shared" si="29"/>
        <v>0.05314141260169447</v>
      </c>
      <c r="DB35" s="16">
        <f t="shared" si="30"/>
        <v>0.04676921827337899</v>
      </c>
      <c r="DC35" s="16">
        <f t="shared" si="31"/>
        <v>0.04044331019820202</v>
      </c>
      <c r="DD35" s="16">
        <f t="shared" si="32"/>
        <v>0.034163331425587584</v>
      </c>
      <c r="DE35" s="16">
        <f t="shared" si="33"/>
        <v>0.013598050836296727</v>
      </c>
      <c r="DF35" s="16">
        <f t="shared" si="34"/>
        <v>-0.006140188196969709</v>
      </c>
      <c r="DG35" s="16">
        <f t="shared" si="35"/>
        <v>-0.02508889766890554</v>
      </c>
      <c r="DH35" s="16">
        <f t="shared" si="36"/>
        <v>-0.043294520494882804</v>
      </c>
      <c r="DI35" s="16">
        <f t="shared" si="37"/>
        <v>-0.06079992705832282</v>
      </c>
      <c r="DJ35" s="16">
        <f t="shared" si="38"/>
        <v>-0.07764475224201028</v>
      </c>
      <c r="DK35" s="16">
        <f t="shared" si="39"/>
        <v>-0.09386569501148723</v>
      </c>
      <c r="DL35" s="16">
        <f t="shared" si="40"/>
        <v>-0.10949678531661933</v>
      </c>
      <c r="DM35" s="16">
        <f t="shared" si="41"/>
        <v>-0.12456962239656799</v>
      </c>
      <c r="DN35" s="16">
        <f t="shared" si="42"/>
        <v>-0.1391135880000277</v>
      </c>
      <c r="DO35" s="16">
        <f t="shared" si="43"/>
        <v>-0.1531560375481953</v>
      </c>
      <c r="DP35" s="16">
        <f t="shared" si="44"/>
        <v>-0.16672247185744227</v>
      </c>
      <c r="DQ35" s="16">
        <f t="shared" si="45"/>
        <v>-0.17983669168971406</v>
      </c>
    </row>
    <row r="36" spans="1:121" ht="12.75">
      <c r="A36" t="s">
        <v>45</v>
      </c>
      <c r="B36">
        <v>25.23</v>
      </c>
      <c r="C36">
        <v>1.15</v>
      </c>
      <c r="D36" s="1">
        <v>0.047211</v>
      </c>
      <c r="E36" s="2">
        <v>39195</v>
      </c>
      <c r="F36" s="1">
        <v>0.044621</v>
      </c>
      <c r="G36" t="s">
        <v>18</v>
      </c>
      <c r="H36" s="3">
        <v>500362</v>
      </c>
      <c r="I36">
        <v>7.3</v>
      </c>
      <c r="J36" t="s">
        <v>13</v>
      </c>
      <c r="K36">
        <v>25</v>
      </c>
      <c r="L36" s="2">
        <v>42332</v>
      </c>
      <c r="M36" s="6">
        <f t="shared" si="50"/>
        <v>28.749999999999996</v>
      </c>
      <c r="N36" s="6">
        <f t="shared" si="50"/>
        <v>28.048780487804876</v>
      </c>
      <c r="O36" s="6">
        <f t="shared" si="50"/>
        <v>27.380952380952376</v>
      </c>
      <c r="P36" s="6">
        <f t="shared" si="50"/>
        <v>26.74418604651163</v>
      </c>
      <c r="Q36" s="6">
        <f t="shared" si="50"/>
        <v>26.136363636363637</v>
      </c>
      <c r="R36" s="6">
        <f t="shared" si="50"/>
        <v>25.555555555555554</v>
      </c>
      <c r="S36" s="6">
        <f t="shared" si="50"/>
        <v>25</v>
      </c>
      <c r="T36" s="6">
        <f t="shared" si="50"/>
        <v>24.468085106382976</v>
      </c>
      <c r="U36" s="6">
        <f t="shared" si="50"/>
        <v>23.958333333333332</v>
      </c>
      <c r="V36" s="6">
        <f t="shared" si="50"/>
        <v>23.469387755102037</v>
      </c>
      <c r="W36" s="6">
        <f t="shared" si="50"/>
        <v>22.999999999999996</v>
      </c>
      <c r="X36" s="6">
        <f t="shared" si="50"/>
        <v>22.549019607843135</v>
      </c>
      <c r="Y36" s="6">
        <f t="shared" si="50"/>
        <v>22.115384615384613</v>
      </c>
      <c r="Z36" s="6">
        <f t="shared" si="50"/>
        <v>21.69811320754717</v>
      </c>
      <c r="AA36" s="6">
        <f t="shared" si="50"/>
        <v>21.29629629629629</v>
      </c>
      <c r="AB36" s="6">
        <f t="shared" si="50"/>
        <v>20.909090909090907</v>
      </c>
      <c r="AC36" s="6">
        <f t="shared" si="49"/>
        <v>20.535714285714285</v>
      </c>
      <c r="AD36" s="6">
        <f t="shared" si="49"/>
        <v>20.175438596491226</v>
      </c>
      <c r="AE36" s="6">
        <f t="shared" si="49"/>
        <v>19.82758620689655</v>
      </c>
      <c r="AF36" s="6">
        <f t="shared" si="46"/>
        <v>19.49152542372881</v>
      </c>
      <c r="AG36" s="6">
        <f t="shared" si="46"/>
        <v>19.166666666666664</v>
      </c>
      <c r="AH36" s="2">
        <v>39478</v>
      </c>
      <c r="AI36" s="12">
        <f>PRICE($AH36,$L36,$C36/25,AI$2,$K36/0.25,4,3)/4</f>
        <v>26.00203891890254</v>
      </c>
      <c r="AJ36" s="12">
        <f>PRICE($AH36,$L36,$C36/25,AJ$2,$K36/0.25,4,3)/4</f>
        <v>25.831821545869232</v>
      </c>
      <c r="AK36" s="12">
        <f>PRICE($AH36,$L36,$C36/25,AK$2,$K36/0.25,4,3)/4</f>
        <v>25.662881165824817</v>
      </c>
      <c r="AL36" s="12">
        <f>PRICE($AH36,$L36,$C36/25,AL$2,$K36/0.25,4,3)/4</f>
        <v>25.495207617737055</v>
      </c>
      <c r="AM36" s="12">
        <f>PRICE($AH36,$L36,$C36/25,AM$2,$K36/0.25,4,3)/4</f>
        <v>25.328790824815563</v>
      </c>
      <c r="AN36" s="12">
        <f>PRICE($AH36,$L36,$C36/25,AN$2,$K36/0.25,4,3)/4</f>
        <v>25.16362079378777</v>
      </c>
      <c r="AO36" s="12">
        <f>PRICE($AH36,$L36,$C36/25,AO$2,$K36/0.25,4,3)/4</f>
        <v>24.999687614183518</v>
      </c>
      <c r="AP36" s="12">
        <f>PRICE($AH36,$L36,$C36/25,AP$2,$K36/0.25,4,3)/4</f>
        <v>24.836981457624383</v>
      </c>
      <c r="AQ36" s="12">
        <f>PRICE($AH36,$L36,$C36/25,AQ$2,$K36/0.25,4,3)/4</f>
        <v>24.675492577119492</v>
      </c>
      <c r="AR36" s="12">
        <f>PRICE($AH36,$L36,$C36/25,AR$2,$K36/0.25,4,3)/4</f>
        <v>24.515211306368705</v>
      </c>
      <c r="AS36" s="12">
        <f>PRICE($AH36,$L36,$C36/25,AS$2,$K36/0.25,4,3)/4</f>
        <v>24.35612805907073</v>
      </c>
      <c r="AT36" s="12">
        <f>PRICE($AH36,$L36,$C36/25,AT$2,$K36/0.25,4,3)/4</f>
        <v>24.19823332823737</v>
      </c>
      <c r="AU36" s="12">
        <f>PRICE($AH36,$L36,$C36/25,AU$2,$K36/0.25,4,3)/4</f>
        <v>24.041517685515224</v>
      </c>
      <c r="AV36" s="12">
        <f>PRICE($AH36,$L36,$C36/25,AV$2,$K36/0.25,4,3)/4</f>
        <v>23.88597178051126</v>
      </c>
      <c r="AW36" s="12">
        <f>PRICE($AH36,$L36,$C36/25,AW$2,$K36/0.25,4,3)/4</f>
        <v>23.73158634012646</v>
      </c>
      <c r="AX36" s="12">
        <f>PRICE($AH36,$L36,$C36/25,AX$2,$K36/0.25,4,3)/4</f>
        <v>23.578352167893968</v>
      </c>
      <c r="AY36" s="12">
        <f>PRICE($AH36,$L36,$C36/25,AY$2,$K36/0.25,4,3)/4</f>
        <v>23.426260143323066</v>
      </c>
      <c r="AZ36" s="12">
        <f>PRICE($AH36,$L36,$C36/25,AZ$2,$K36/0.25,4,3)/4</f>
        <v>23.27530122125017</v>
      </c>
      <c r="BA36" s="12">
        <f>PRICE($AH36,$L36,$C36/25,BA$2,$K36/0.25,4,3)/4</f>
        <v>23.125466431194354</v>
      </c>
      <c r="BB36" s="12">
        <f>PRICE($AH36,$L36,$C36/25,BB$2,$K36/0.25,4,3)/4</f>
        <v>22.976746876718522</v>
      </c>
      <c r="BC36" s="12">
        <f>PRICE($AH36,$L36,$C36/25,BC$2,$K36/0.25,4,3)/4</f>
        <v>22.829133734797598</v>
      </c>
      <c r="BE36" s="11">
        <f>PRICE($AH36,$L36-4*365,$C36/25,BE$2,($K36+1)/0.25,4,3)/4</f>
        <v>26.387265013800807</v>
      </c>
      <c r="BF36" s="11">
        <f>PRICE($AH36,$L36-4*365,$C36/25,BF$2,($K36+1)/0.25,4,3)/4</f>
        <v>26.295075820325184</v>
      </c>
      <c r="BG36" s="11">
        <f>PRICE($AH36,$L36-4*365,$C36/25,BG$2,($K36+1)/0.25,4,3)/4</f>
        <v>26.203247330387402</v>
      </c>
      <c r="BH36" s="11">
        <f>PRICE($AH36,$L36-4*365,$C36/25,BH$2,($K36+1)/0.25,4,3)/4</f>
        <v>26.11177802651647</v>
      </c>
      <c r="BI36" s="11">
        <f>PRICE($AH36,$L36-4*365,$C36/25,BI$2,($K36+1)/0.25,4,3)/4</f>
        <v>26.020666398029483</v>
      </c>
      <c r="BJ36" s="11">
        <f>PRICE($AH36,$L36-4*365,$C36/25,BJ$2,($K36+1)/0.25,4,3)/4</f>
        <v>25.92991094099892</v>
      </c>
      <c r="BK36" s="11">
        <f>PRICE($AH36,$L36-4*365,$C36/25,BK$2,($K36+1)/0.25,4,3)/4</f>
        <v>25.8395101582212</v>
      </c>
      <c r="BL36" s="11">
        <f>PRICE($AH36,$L36-4*365,$C36/25,BL$2,($K36+1)/0.25,4,3)/4</f>
        <v>25.749462559184707</v>
      </c>
      <c r="BM36" s="11">
        <f>PRICE($AH36,$L36-4*365,$C36/25,BM$2,($K36+1)/0.25,4,3)/4</f>
        <v>25.659766660037914</v>
      </c>
      <c r="BN36" s="11">
        <f>PRICE($AH36,$L36-4*365,$C36/25,BN$2,($K36+1)/0.25,4,3)/4</f>
        <v>25.570420983558385</v>
      </c>
      <c r="BO36" s="11">
        <f>PRICE($AH36,$L36-4*365,$C36/25,BO$2,($K36+1)/0.25,4,3)/4</f>
        <v>25.481424059121235</v>
      </c>
      <c r="BP36" s="11">
        <f>PRICE($AH36,$L36-4*365,$C36/25,BP$2,($K36+1)/0.25,4,3)/4</f>
        <v>25.392774422667742</v>
      </c>
      <c r="BQ36" s="11">
        <f>PRICE($AH36,$L36-4*365,$C36/25,BQ$2,($K36+1)/0.25,4,3)/4</f>
        <v>25.304470616674877</v>
      </c>
      <c r="BR36" s="11">
        <f>PRICE($AH36,$L36-4*365,$C36/25,BR$2,($K36+1)/0.25,4,3)/4</f>
        <v>25.21651119012387</v>
      </c>
      <c r="BS36" s="11">
        <f>PRICE($AH36,$L36-4*365,$C36/25,BS$2,($K36+1)/0.25,4,3)/4</f>
        <v>25.128894698470027</v>
      </c>
      <c r="BT36" s="11">
        <f>PRICE($AH36,$L36-4*365,$C36/25,BT$2,($K36+1)/0.25,4,3)/4</f>
        <v>25.04161970361197</v>
      </c>
      <c r="BU36" s="11">
        <f>PRICE($AH36,$L36-4*365,$C36/25,BU$2,($K36+1)/0.25,4,3)/4</f>
        <v>24.95468477386102</v>
      </c>
      <c r="BV36" s="11">
        <f>PRICE($AH36,$L36-4*365,$C36/25,BV$2,($K36+1)/0.25,4,3)/4</f>
        <v>24.86808848391142</v>
      </c>
      <c r="BW36" s="11">
        <f>PRICE($AH36,$L36-4*365,$C36/25,BW$2,($K36+1)/0.25,4,3)/4</f>
        <v>24.78182941481004</v>
      </c>
      <c r="BX36" s="11">
        <f>PRICE($AH36,$L36-4*365,$C36/25,BX$2,($K36+1)/0.25,4,3)/4</f>
        <v>24.69590615392615</v>
      </c>
      <c r="BY36" s="11">
        <f>PRICE($AH36,$L36-4*365,$C36/25,BY$2,($K36+1)/0.25,4,3)/4</f>
        <v>24.610317294922233</v>
      </c>
      <c r="CA36" s="17">
        <f t="shared" si="4"/>
        <v>26.00203891890254</v>
      </c>
      <c r="CB36" s="17">
        <f t="shared" si="5"/>
        <v>25.831821545869232</v>
      </c>
      <c r="CC36" s="17">
        <f t="shared" si="6"/>
        <v>25.662881165824817</v>
      </c>
      <c r="CD36" s="17">
        <f t="shared" si="7"/>
        <v>25.495207617737055</v>
      </c>
      <c r="CE36" s="17">
        <f t="shared" si="8"/>
        <v>25.328790824815563</v>
      </c>
      <c r="CF36" s="17">
        <f t="shared" si="9"/>
        <v>25.16362079378777</v>
      </c>
      <c r="CG36" s="17">
        <f t="shared" si="10"/>
        <v>24.999687614183518</v>
      </c>
      <c r="CH36" s="17">
        <f t="shared" si="11"/>
        <v>24.468085106382976</v>
      </c>
      <c r="CI36" s="17">
        <f t="shared" si="12"/>
        <v>23.958333333333332</v>
      </c>
      <c r="CJ36" s="17">
        <f t="shared" si="13"/>
        <v>23.469387755102037</v>
      </c>
      <c r="CK36" s="17">
        <f t="shared" si="14"/>
        <v>22.999999999999996</v>
      </c>
      <c r="CL36" s="17">
        <f t="shared" si="15"/>
        <v>22.549019607843135</v>
      </c>
      <c r="CM36" s="17">
        <f t="shared" si="16"/>
        <v>22.115384615384613</v>
      </c>
      <c r="CN36" s="17">
        <f t="shared" si="17"/>
        <v>21.69811320754717</v>
      </c>
      <c r="CO36" s="17">
        <f t="shared" si="18"/>
        <v>21.29629629629629</v>
      </c>
      <c r="CP36" s="17">
        <f t="shared" si="19"/>
        <v>20.909090909090907</v>
      </c>
      <c r="CQ36" s="17">
        <f t="shared" si="20"/>
        <v>20.535714285714285</v>
      </c>
      <c r="CR36" s="17">
        <f t="shared" si="21"/>
        <v>20.175438596491226</v>
      </c>
      <c r="CS36" s="17">
        <f t="shared" si="22"/>
        <v>19.82758620689655</v>
      </c>
      <c r="CT36" s="17">
        <f t="shared" si="23"/>
        <v>19.49152542372881</v>
      </c>
      <c r="CU36" s="17">
        <f t="shared" si="24"/>
        <v>19.166666666666664</v>
      </c>
      <c r="CW36" s="16">
        <f t="shared" si="25"/>
        <v>0.07618069436791663</v>
      </c>
      <c r="CX36" s="16">
        <f t="shared" si="26"/>
        <v>0.06943406840543909</v>
      </c>
      <c r="CY36" s="16">
        <f t="shared" si="27"/>
        <v>0.0627380565130724</v>
      </c>
      <c r="CZ36" s="16">
        <f t="shared" si="28"/>
        <v>0.0560922559546988</v>
      </c>
      <c r="DA36" s="16">
        <f t="shared" si="29"/>
        <v>0.04949626733315737</v>
      </c>
      <c r="DB36" s="16">
        <f t="shared" si="30"/>
        <v>0.04294969456154463</v>
      </c>
      <c r="DC36" s="16">
        <f t="shared" si="31"/>
        <v>0.036452144834860034</v>
      </c>
      <c r="DD36" s="16">
        <f t="shared" si="32"/>
        <v>0.015381890859412328</v>
      </c>
      <c r="DE36" s="16">
        <f t="shared" si="33"/>
        <v>-0.004822301492931835</v>
      </c>
      <c r="DF36" s="16">
        <f t="shared" si="34"/>
        <v>-0.02420183293293554</v>
      </c>
      <c r="DG36" s="16">
        <f t="shared" si="35"/>
        <v>-0.042806183115339125</v>
      </c>
      <c r="DH36" s="16">
        <f t="shared" si="36"/>
        <v>-0.06068095093764825</v>
      </c>
      <c r="DI36" s="16">
        <f t="shared" si="37"/>
        <v>-0.07786822768986879</v>
      </c>
      <c r="DJ36" s="16">
        <f t="shared" si="38"/>
        <v>-0.09440692796087324</v>
      </c>
      <c r="DK36" s="16">
        <f t="shared" si="39"/>
        <v>-0.11033308377739637</v>
      </c>
      <c r="DL36" s="16">
        <f t="shared" si="40"/>
        <v>-0.12568010665513651</v>
      </c>
      <c r="DM36" s="16">
        <f t="shared" si="41"/>
        <v>-0.14047902157295744</v>
      </c>
      <c r="DN36" s="16">
        <f t="shared" si="42"/>
        <v>-0.15475867631822338</v>
      </c>
      <c r="DO36" s="16">
        <f t="shared" si="43"/>
        <v>-0.16854592917572142</v>
      </c>
      <c r="DP36" s="16">
        <f t="shared" si="44"/>
        <v>-0.18186581752957565</v>
      </c>
      <c r="DQ36" s="16">
        <f t="shared" si="45"/>
        <v>-0.19474170960496784</v>
      </c>
    </row>
    <row r="37" spans="1:121" ht="12.75">
      <c r="A37" t="s">
        <v>30</v>
      </c>
      <c r="B37">
        <v>25</v>
      </c>
      <c r="C37">
        <v>1.125</v>
      </c>
      <c r="D37" s="1">
        <v>0.047973</v>
      </c>
      <c r="E37" s="2">
        <v>39203</v>
      </c>
      <c r="F37" s="1">
        <v>0.045478</v>
      </c>
      <c r="G37" t="s">
        <v>18</v>
      </c>
      <c r="H37" s="3">
        <v>1176890</v>
      </c>
      <c r="I37">
        <v>16.27</v>
      </c>
      <c r="J37" t="s">
        <v>13</v>
      </c>
      <c r="K37">
        <v>25</v>
      </c>
      <c r="L37" s="2">
        <v>42424</v>
      </c>
      <c r="M37" s="6">
        <f t="shared" si="50"/>
        <v>28.125</v>
      </c>
      <c r="N37" s="6">
        <f t="shared" si="50"/>
        <v>27.4390243902439</v>
      </c>
      <c r="O37" s="6">
        <f t="shared" si="50"/>
        <v>26.785714285714285</v>
      </c>
      <c r="P37" s="6">
        <f t="shared" si="50"/>
        <v>26.16279069767442</v>
      </c>
      <c r="Q37" s="6">
        <f t="shared" si="50"/>
        <v>25.56818181818182</v>
      </c>
      <c r="R37" s="6">
        <f t="shared" si="50"/>
        <v>25</v>
      </c>
      <c r="S37" s="6">
        <f t="shared" si="50"/>
        <v>24.456521739130434</v>
      </c>
      <c r="T37" s="6">
        <f t="shared" si="50"/>
        <v>23.93617021276596</v>
      </c>
      <c r="U37" s="6">
        <f t="shared" si="50"/>
        <v>23.4375</v>
      </c>
      <c r="V37" s="6">
        <f t="shared" si="50"/>
        <v>22.959183673469386</v>
      </c>
      <c r="W37" s="6">
        <f t="shared" si="50"/>
        <v>22.5</v>
      </c>
      <c r="X37" s="6">
        <f t="shared" si="50"/>
        <v>22.058823529411764</v>
      </c>
      <c r="Y37" s="6">
        <f t="shared" si="50"/>
        <v>21.634615384615387</v>
      </c>
      <c r="Z37" s="6">
        <f t="shared" si="50"/>
        <v>21.22641509433962</v>
      </c>
      <c r="AA37" s="6">
        <f t="shared" si="50"/>
        <v>20.833333333333332</v>
      </c>
      <c r="AB37" s="6">
        <f t="shared" si="50"/>
        <v>20.454545454545453</v>
      </c>
      <c r="AC37" s="6">
        <f t="shared" si="49"/>
        <v>20.089285714285715</v>
      </c>
      <c r="AD37" s="6">
        <f t="shared" si="49"/>
        <v>19.736842105263158</v>
      </c>
      <c r="AE37" s="6">
        <f t="shared" si="49"/>
        <v>19.396551724137932</v>
      </c>
      <c r="AF37" s="6">
        <f t="shared" si="46"/>
        <v>19.06779661016949</v>
      </c>
      <c r="AG37" s="6">
        <f t="shared" si="46"/>
        <v>18.75</v>
      </c>
      <c r="AH37" s="2">
        <v>39478</v>
      </c>
      <c r="AI37" s="12">
        <f>PRICE($AH37,$L37,$C37/25,AI$2,$K37/0.25,4,3)/4</f>
        <v>25.857663743370487</v>
      </c>
      <c r="AJ37" s="12">
        <f>PRICE($AH37,$L37,$C37/25,AJ$2,$K37/0.25,4,3)/4</f>
        <v>25.6833999349576</v>
      </c>
      <c r="AK37" s="12">
        <f>PRICE($AH37,$L37,$C37/25,AK$2,$K37/0.25,4,3)/4</f>
        <v>25.510482742621015</v>
      </c>
      <c r="AL37" s="12">
        <f>PRICE($AH37,$L37,$C37/25,AL$2,$K37/0.25,4,3)/4</f>
        <v>25.33890113494332</v>
      </c>
      <c r="AM37" s="12">
        <f>PRICE($AH37,$L37,$C37/25,AM$2,$K37/0.25,4,3)/4</f>
        <v>25.168644174601038</v>
      </c>
      <c r="AN37" s="12">
        <f>PRICE($AH37,$L37,$C37/25,AN$2,$K37/0.25,4,3)/4</f>
        <v>24.999701017533294</v>
      </c>
      <c r="AO37" s="12">
        <f>PRICE($AH37,$L37,$C37/25,AO$2,$K37/0.25,4,3)/4</f>
        <v>24.832060912120358</v>
      </c>
      <c r="AP37" s="12">
        <f>PRICE($AH37,$L37,$C37/25,AP$2,$K37/0.25,4,3)/4</f>
        <v>24.665713198368113</v>
      </c>
      <c r="AQ37" s="12">
        <f>PRICE($AH37,$L37,$C37/25,AQ$2,$K37/0.25,4,3)/4</f>
        <v>24.500647307100003</v>
      </c>
      <c r="AR37" s="12">
        <f>PRICE($AH37,$L37,$C37/25,AR$2,$K37/0.25,4,3)/4</f>
        <v>24.336852759157523</v>
      </c>
      <c r="AS37" s="12">
        <f>PRICE($AH37,$L37,$C37/25,AS$2,$K37/0.25,4,3)/4</f>
        <v>24.174319164606835</v>
      </c>
      <c r="AT37" s="12">
        <f>PRICE($AH37,$L37,$C37/25,AT$2,$K37/0.25,4,3)/4</f>
        <v>24.013036221952436</v>
      </c>
      <c r="AU37" s="12">
        <f>PRICE($AH37,$L37,$C37/25,AU$2,$K37/0.25,4,3)/4</f>
        <v>23.852993717359464</v>
      </c>
      <c r="AV37" s="12">
        <f>PRICE($AH37,$L37,$C37/25,AV$2,$K37/0.25,4,3)/4</f>
        <v>23.694181523880943</v>
      </c>
      <c r="AW37" s="12">
        <f>PRICE($AH37,$L37,$C37/25,AW$2,$K37/0.25,4,3)/4</f>
        <v>23.536589600694125</v>
      </c>
      <c r="AX37" s="12">
        <f>PRICE($AH37,$L37,$C37/25,AX$2,$K37/0.25,4,3)/4</f>
        <v>23.38020799234239</v>
      </c>
      <c r="AY37" s="12">
        <f>PRICE($AH37,$L37,$C37/25,AY$2,$K37/0.25,4,3)/4</f>
        <v>23.225026827983974</v>
      </c>
      <c r="AZ37" s="12">
        <f>PRICE($AH37,$L37,$C37/25,AZ$2,$K37/0.25,4,3)/4</f>
        <v>23.071036320648822</v>
      </c>
      <c r="BA37" s="12">
        <f>PRICE($AH37,$L37,$C37/25,BA$2,$K37/0.25,4,3)/4</f>
        <v>22.918226766500876</v>
      </c>
      <c r="BB37" s="12">
        <f>PRICE($AH37,$L37,$C37/25,BB$2,$K37/0.25,4,3)/4</f>
        <v>22.766588544107094</v>
      </c>
      <c r="BC37" s="12">
        <f>PRICE($AH37,$L37,$C37/25,BC$2,$K37/0.25,4,3)/4</f>
        <v>22.616112113714433</v>
      </c>
      <c r="BE37" s="11">
        <f>PRICE($AH37,$L37-4*365,$C37/25,BE$2,($K37+1)/0.25,4,3)/4</f>
        <v>26.31726742149802</v>
      </c>
      <c r="BF37" s="11">
        <f>PRICE($AH37,$L37-4*365,$C37/25,BF$2,($K37+1)/0.25,4,3)/4</f>
        <v>26.219672148557915</v>
      </c>
      <c r="BG37" s="11">
        <f>PRICE($AH37,$L37-4*365,$C37/25,BG$2,($K37+1)/0.25,4,3)/4</f>
        <v>26.122481637673534</v>
      </c>
      <c r="BH37" s="11">
        <f>PRICE($AH37,$L37-4*365,$C37/25,BH$2,($K37+1)/0.25,4,3)/4</f>
        <v>26.02569408878536</v>
      </c>
      <c r="BI37" s="11">
        <f>PRICE($AH37,$L37-4*365,$C37/25,BI$2,($K37+1)/0.25,4,3)/4</f>
        <v>25.92930771032251</v>
      </c>
      <c r="BJ37" s="11">
        <f>PRICE($AH37,$L37-4*365,$C37/25,BJ$2,($K37+1)/0.25,4,3)/4</f>
        <v>25.83332071915984</v>
      </c>
      <c r="BK37" s="11">
        <f>PRICE($AH37,$L37-4*365,$C37/25,BK$2,($K37+1)/0.25,4,3)/4</f>
        <v>25.73773134057653</v>
      </c>
      <c r="BL37" s="11">
        <f>PRICE($AH37,$L37-4*365,$C37/25,BL$2,($K37+1)/0.25,4,3)/4</f>
        <v>25.642537808214087</v>
      </c>
      <c r="BM37" s="11">
        <f>PRICE($AH37,$L37-4*365,$C37/25,BM$2,($K37+1)/0.25,4,3)/4</f>
        <v>25.54773836403452</v>
      </c>
      <c r="BN37" s="11">
        <f>PRICE($AH37,$L37-4*365,$C37/25,BN$2,($K37+1)/0.25,4,3)/4</f>
        <v>25.45333125827951</v>
      </c>
      <c r="BO37" s="11">
        <f>PRICE($AH37,$L37-4*365,$C37/25,BO$2,($K37+1)/0.25,4,3)/4</f>
        <v>25.359314749429043</v>
      </c>
      <c r="BP37" s="11">
        <f>PRICE($AH37,$L37-4*365,$C37/25,BP$2,($K37+1)/0.25,4,3)/4</f>
        <v>25.265687104160257</v>
      </c>
      <c r="BQ37" s="11">
        <f>PRICE($AH37,$L37-4*365,$C37/25,BQ$2,($K37+1)/0.25,4,3)/4</f>
        <v>25.172446597307314</v>
      </c>
      <c r="BR37" s="11">
        <f>PRICE($AH37,$L37-4*365,$C37/25,BR$2,($K37+1)/0.25,4,3)/4</f>
        <v>25.07959151182028</v>
      </c>
      <c r="BS37" s="11">
        <f>PRICE($AH37,$L37-4*365,$C37/25,BS$2,($K37+1)/0.25,4,3)/4</f>
        <v>24.98712013872542</v>
      </c>
      <c r="BT37" s="11">
        <f>PRICE($AH37,$L37-4*365,$C37/25,BT$2,($K37+1)/0.25,4,3)/4</f>
        <v>24.89503077708489</v>
      </c>
      <c r="BU37" s="11">
        <f>PRICE($AH37,$L37-4*365,$C37/25,BU$2,($K37+1)/0.25,4,3)/4</f>
        <v>24.803321733956665</v>
      </c>
      <c r="BV37" s="11">
        <f>PRICE($AH37,$L37-4*365,$C37/25,BV$2,($K37+1)/0.25,4,3)/4</f>
        <v>24.711991324355328</v>
      </c>
      <c r="BW37" s="11">
        <f>PRICE($AH37,$L37-4*365,$C37/25,BW$2,($K37+1)/0.25,4,3)/4</f>
        <v>24.621037871212465</v>
      </c>
      <c r="BX37" s="11">
        <f>PRICE($AH37,$L37-4*365,$C37/25,BX$2,($K37+1)/0.25,4,3)/4</f>
        <v>24.530459705337133</v>
      </c>
      <c r="BY37" s="11">
        <f>PRICE($AH37,$L37-4*365,$C37/25,BY$2,($K37+1)/0.25,4,3)/4</f>
        <v>24.440255165377437</v>
      </c>
      <c r="CA37" s="17">
        <f t="shared" si="4"/>
        <v>25.857663743370487</v>
      </c>
      <c r="CB37" s="17">
        <f t="shared" si="5"/>
        <v>25.6833999349576</v>
      </c>
      <c r="CC37" s="17">
        <f t="shared" si="6"/>
        <v>25.510482742621015</v>
      </c>
      <c r="CD37" s="17">
        <f t="shared" si="7"/>
        <v>25.33890113494332</v>
      </c>
      <c r="CE37" s="17">
        <f t="shared" si="8"/>
        <v>25.168644174601038</v>
      </c>
      <c r="CF37" s="17">
        <f t="shared" si="9"/>
        <v>24.999701017533294</v>
      </c>
      <c r="CG37" s="17">
        <f t="shared" si="10"/>
        <v>24.456521739130434</v>
      </c>
      <c r="CH37" s="17">
        <f t="shared" si="11"/>
        <v>23.93617021276596</v>
      </c>
      <c r="CI37" s="17">
        <f t="shared" si="12"/>
        <v>23.4375</v>
      </c>
      <c r="CJ37" s="17">
        <f t="shared" si="13"/>
        <v>22.959183673469386</v>
      </c>
      <c r="CK37" s="17">
        <f t="shared" si="14"/>
        <v>22.5</v>
      </c>
      <c r="CL37" s="17">
        <f t="shared" si="15"/>
        <v>22.058823529411764</v>
      </c>
      <c r="CM37" s="17">
        <f t="shared" si="16"/>
        <v>21.634615384615387</v>
      </c>
      <c r="CN37" s="17">
        <f t="shared" si="17"/>
        <v>21.22641509433962</v>
      </c>
      <c r="CO37" s="17">
        <f t="shared" si="18"/>
        <v>20.833333333333332</v>
      </c>
      <c r="CP37" s="17">
        <f t="shared" si="19"/>
        <v>20.454545454545453</v>
      </c>
      <c r="CQ37" s="17">
        <f t="shared" si="20"/>
        <v>20.089285714285715</v>
      </c>
      <c r="CR37" s="17">
        <f t="shared" si="21"/>
        <v>19.736842105263158</v>
      </c>
      <c r="CS37" s="17">
        <f t="shared" si="22"/>
        <v>19.396551724137932</v>
      </c>
      <c r="CT37" s="17">
        <f t="shared" si="23"/>
        <v>19.06779661016949</v>
      </c>
      <c r="CU37" s="17">
        <f t="shared" si="24"/>
        <v>18.75</v>
      </c>
      <c r="CW37" s="16">
        <f t="shared" si="25"/>
        <v>0.07930654973481954</v>
      </c>
      <c r="CX37" s="16">
        <f t="shared" si="26"/>
        <v>0.07233599739830399</v>
      </c>
      <c r="CY37" s="16">
        <f t="shared" si="27"/>
        <v>0.06541930970484056</v>
      </c>
      <c r="CZ37" s="16">
        <f t="shared" si="28"/>
        <v>0.05855604539773274</v>
      </c>
      <c r="DA37" s="16">
        <f t="shared" si="29"/>
        <v>0.05174576698404154</v>
      </c>
      <c r="DB37" s="16">
        <f t="shared" si="30"/>
        <v>0.044988040701331666</v>
      </c>
      <c r="DC37" s="16">
        <f t="shared" si="31"/>
        <v>0.023260869565217446</v>
      </c>
      <c r="DD37" s="16">
        <f t="shared" si="32"/>
        <v>0.0024468085106383874</v>
      </c>
      <c r="DE37" s="16">
        <f t="shared" si="33"/>
        <v>-0.01749999999999996</v>
      </c>
      <c r="DF37" s="16">
        <f t="shared" si="34"/>
        <v>-0.03663265306122454</v>
      </c>
      <c r="DG37" s="16">
        <f t="shared" si="35"/>
        <v>-0.05500000000000005</v>
      </c>
      <c r="DH37" s="16">
        <f t="shared" si="36"/>
        <v>-0.0726470588235294</v>
      </c>
      <c r="DI37" s="16">
        <f t="shared" si="37"/>
        <v>-0.08961538461538454</v>
      </c>
      <c r="DJ37" s="16">
        <f t="shared" si="38"/>
        <v>-0.10594339622641513</v>
      </c>
      <c r="DK37" s="16">
        <f t="shared" si="39"/>
        <v>-0.1216666666666667</v>
      </c>
      <c r="DL37" s="16">
        <f t="shared" si="40"/>
        <v>-0.13681818181818184</v>
      </c>
      <c r="DM37" s="16">
        <f t="shared" si="41"/>
        <v>-0.15142857142857136</v>
      </c>
      <c r="DN37" s="16">
        <f t="shared" si="42"/>
        <v>-0.16552631578947374</v>
      </c>
      <c r="DO37" s="16">
        <f t="shared" si="43"/>
        <v>-0.17913793103448272</v>
      </c>
      <c r="DP37" s="16">
        <f t="shared" si="44"/>
        <v>-0.19228813559322033</v>
      </c>
      <c r="DQ37" s="16">
        <f t="shared" si="45"/>
        <v>-0.20499999999999996</v>
      </c>
    </row>
    <row r="38" spans="1:121" ht="12.75">
      <c r="A38" t="s">
        <v>25</v>
      </c>
      <c r="B38">
        <v>24.93</v>
      </c>
      <c r="C38">
        <v>1.125</v>
      </c>
      <c r="D38" s="1">
        <v>0.047678</v>
      </c>
      <c r="E38" s="2">
        <v>39196</v>
      </c>
      <c r="F38" s="1">
        <v>0.045328</v>
      </c>
      <c r="G38" t="s">
        <v>18</v>
      </c>
      <c r="H38" s="3">
        <v>2298323</v>
      </c>
      <c r="I38">
        <v>16.35</v>
      </c>
      <c r="J38" t="s">
        <v>13</v>
      </c>
      <c r="K38">
        <v>25</v>
      </c>
      <c r="L38" s="2">
        <v>42424</v>
      </c>
      <c r="M38" s="6">
        <f t="shared" si="50"/>
        <v>28.125</v>
      </c>
      <c r="N38" s="6">
        <f t="shared" si="50"/>
        <v>27.4390243902439</v>
      </c>
      <c r="O38" s="6">
        <f t="shared" si="50"/>
        <v>26.785714285714285</v>
      </c>
      <c r="P38" s="6">
        <f t="shared" si="50"/>
        <v>26.16279069767442</v>
      </c>
      <c r="Q38" s="6">
        <f t="shared" si="50"/>
        <v>25.56818181818182</v>
      </c>
      <c r="R38" s="6">
        <f t="shared" si="50"/>
        <v>25</v>
      </c>
      <c r="S38" s="6">
        <f t="shared" si="50"/>
        <v>24.456521739130434</v>
      </c>
      <c r="T38" s="6">
        <f t="shared" si="50"/>
        <v>23.93617021276596</v>
      </c>
      <c r="U38" s="6">
        <f t="shared" si="50"/>
        <v>23.4375</v>
      </c>
      <c r="V38" s="6">
        <f t="shared" si="50"/>
        <v>22.959183673469386</v>
      </c>
      <c r="W38" s="6">
        <f t="shared" si="50"/>
        <v>22.5</v>
      </c>
      <c r="X38" s="6">
        <f t="shared" si="50"/>
        <v>22.058823529411764</v>
      </c>
      <c r="Y38" s="6">
        <f t="shared" si="50"/>
        <v>21.634615384615387</v>
      </c>
      <c r="Z38" s="6">
        <f t="shared" si="50"/>
        <v>21.22641509433962</v>
      </c>
      <c r="AA38" s="6">
        <f t="shared" si="50"/>
        <v>20.833333333333332</v>
      </c>
      <c r="AB38" s="6">
        <f t="shared" si="50"/>
        <v>20.454545454545453</v>
      </c>
      <c r="AC38" s="6">
        <f t="shared" si="49"/>
        <v>20.089285714285715</v>
      </c>
      <c r="AD38" s="6">
        <f t="shared" si="49"/>
        <v>19.736842105263158</v>
      </c>
      <c r="AE38" s="6">
        <f t="shared" si="49"/>
        <v>19.396551724137932</v>
      </c>
      <c r="AF38" s="6">
        <f t="shared" si="46"/>
        <v>19.06779661016949</v>
      </c>
      <c r="AG38" s="6">
        <f t="shared" si="46"/>
        <v>18.75</v>
      </c>
      <c r="AH38" s="2">
        <v>39478</v>
      </c>
      <c r="AI38" s="12">
        <f>PRICE($AH38,$L38,$C38/25,AI$2,$K38/0.25,4,3)/4</f>
        <v>25.857663743370487</v>
      </c>
      <c r="AJ38" s="12">
        <f>PRICE($AH38,$L38,$C38/25,AJ$2,$K38/0.25,4,3)/4</f>
        <v>25.6833999349576</v>
      </c>
      <c r="AK38" s="12">
        <f>PRICE($AH38,$L38,$C38/25,AK$2,$K38/0.25,4,3)/4</f>
        <v>25.510482742621015</v>
      </c>
      <c r="AL38" s="12">
        <f>PRICE($AH38,$L38,$C38/25,AL$2,$K38/0.25,4,3)/4</f>
        <v>25.33890113494332</v>
      </c>
      <c r="AM38" s="12">
        <f>PRICE($AH38,$L38,$C38/25,AM$2,$K38/0.25,4,3)/4</f>
        <v>25.168644174601038</v>
      </c>
      <c r="AN38" s="12">
        <f>PRICE($AH38,$L38,$C38/25,AN$2,$K38/0.25,4,3)/4</f>
        <v>24.999701017533294</v>
      </c>
      <c r="AO38" s="12">
        <f>PRICE($AH38,$L38,$C38/25,AO$2,$K38/0.25,4,3)/4</f>
        <v>24.832060912120358</v>
      </c>
      <c r="AP38" s="12">
        <f>PRICE($AH38,$L38,$C38/25,AP$2,$K38/0.25,4,3)/4</f>
        <v>24.665713198368113</v>
      </c>
      <c r="AQ38" s="12">
        <f>PRICE($AH38,$L38,$C38/25,AQ$2,$K38/0.25,4,3)/4</f>
        <v>24.500647307100003</v>
      </c>
      <c r="AR38" s="12">
        <f>PRICE($AH38,$L38,$C38/25,AR$2,$K38/0.25,4,3)/4</f>
        <v>24.336852759157523</v>
      </c>
      <c r="AS38" s="12">
        <f>PRICE($AH38,$L38,$C38/25,AS$2,$K38/0.25,4,3)/4</f>
        <v>24.174319164606835</v>
      </c>
      <c r="AT38" s="12">
        <f>PRICE($AH38,$L38,$C38/25,AT$2,$K38/0.25,4,3)/4</f>
        <v>24.013036221952436</v>
      </c>
      <c r="AU38" s="12">
        <f>PRICE($AH38,$L38,$C38/25,AU$2,$K38/0.25,4,3)/4</f>
        <v>23.852993717359464</v>
      </c>
      <c r="AV38" s="12">
        <f>PRICE($AH38,$L38,$C38/25,AV$2,$K38/0.25,4,3)/4</f>
        <v>23.694181523880943</v>
      </c>
      <c r="AW38" s="12">
        <f>PRICE($AH38,$L38,$C38/25,AW$2,$K38/0.25,4,3)/4</f>
        <v>23.536589600694125</v>
      </c>
      <c r="AX38" s="12">
        <f>PRICE($AH38,$L38,$C38/25,AX$2,$K38/0.25,4,3)/4</f>
        <v>23.38020799234239</v>
      </c>
      <c r="AY38" s="12">
        <f>PRICE($AH38,$L38,$C38/25,AY$2,$K38/0.25,4,3)/4</f>
        <v>23.225026827983974</v>
      </c>
      <c r="AZ38" s="12">
        <f>PRICE($AH38,$L38,$C38/25,AZ$2,$K38/0.25,4,3)/4</f>
        <v>23.071036320648822</v>
      </c>
      <c r="BA38" s="12">
        <f>PRICE($AH38,$L38,$C38/25,BA$2,$K38/0.25,4,3)/4</f>
        <v>22.918226766500876</v>
      </c>
      <c r="BB38" s="12">
        <f>PRICE($AH38,$L38,$C38/25,BB$2,$K38/0.25,4,3)/4</f>
        <v>22.766588544107094</v>
      </c>
      <c r="BC38" s="12">
        <f>PRICE($AH38,$L38,$C38/25,BC$2,$K38/0.25,4,3)/4</f>
        <v>22.616112113714433</v>
      </c>
      <c r="BE38" s="11">
        <f>PRICE($AH38,$L38-4*365,$C38/25,BE$2,($K38+1)/0.25,4,3)/4</f>
        <v>26.31726742149802</v>
      </c>
      <c r="BF38" s="11">
        <f>PRICE($AH38,$L38-4*365,$C38/25,BF$2,($K38+1)/0.25,4,3)/4</f>
        <v>26.219672148557915</v>
      </c>
      <c r="BG38" s="11">
        <f>PRICE($AH38,$L38-4*365,$C38/25,BG$2,($K38+1)/0.25,4,3)/4</f>
        <v>26.122481637673534</v>
      </c>
      <c r="BH38" s="11">
        <f>PRICE($AH38,$L38-4*365,$C38/25,BH$2,($K38+1)/0.25,4,3)/4</f>
        <v>26.02569408878536</v>
      </c>
      <c r="BI38" s="11">
        <f>PRICE($AH38,$L38-4*365,$C38/25,BI$2,($K38+1)/0.25,4,3)/4</f>
        <v>25.92930771032251</v>
      </c>
      <c r="BJ38" s="11">
        <f>PRICE($AH38,$L38-4*365,$C38/25,BJ$2,($K38+1)/0.25,4,3)/4</f>
        <v>25.83332071915984</v>
      </c>
      <c r="BK38" s="11">
        <f>PRICE($AH38,$L38-4*365,$C38/25,BK$2,($K38+1)/0.25,4,3)/4</f>
        <v>25.73773134057653</v>
      </c>
      <c r="BL38" s="11">
        <f>PRICE($AH38,$L38-4*365,$C38/25,BL$2,($K38+1)/0.25,4,3)/4</f>
        <v>25.642537808214087</v>
      </c>
      <c r="BM38" s="11">
        <f>PRICE($AH38,$L38-4*365,$C38/25,BM$2,($K38+1)/0.25,4,3)/4</f>
        <v>25.54773836403452</v>
      </c>
      <c r="BN38" s="11">
        <f>PRICE($AH38,$L38-4*365,$C38/25,BN$2,($K38+1)/0.25,4,3)/4</f>
        <v>25.45333125827951</v>
      </c>
      <c r="BO38" s="11">
        <f>PRICE($AH38,$L38-4*365,$C38/25,BO$2,($K38+1)/0.25,4,3)/4</f>
        <v>25.359314749429043</v>
      </c>
      <c r="BP38" s="11">
        <f>PRICE($AH38,$L38-4*365,$C38/25,BP$2,($K38+1)/0.25,4,3)/4</f>
        <v>25.265687104160257</v>
      </c>
      <c r="BQ38" s="11">
        <f>PRICE($AH38,$L38-4*365,$C38/25,BQ$2,($K38+1)/0.25,4,3)/4</f>
        <v>25.172446597307314</v>
      </c>
      <c r="BR38" s="11">
        <f>PRICE($AH38,$L38-4*365,$C38/25,BR$2,($K38+1)/0.25,4,3)/4</f>
        <v>25.07959151182028</v>
      </c>
      <c r="BS38" s="11">
        <f>PRICE($AH38,$L38-4*365,$C38/25,BS$2,($K38+1)/0.25,4,3)/4</f>
        <v>24.98712013872542</v>
      </c>
      <c r="BT38" s="11">
        <f>PRICE($AH38,$L38-4*365,$C38/25,BT$2,($K38+1)/0.25,4,3)/4</f>
        <v>24.89503077708489</v>
      </c>
      <c r="BU38" s="11">
        <f>PRICE($AH38,$L38-4*365,$C38/25,BU$2,($K38+1)/0.25,4,3)/4</f>
        <v>24.803321733956665</v>
      </c>
      <c r="BV38" s="11">
        <f>PRICE($AH38,$L38-4*365,$C38/25,BV$2,($K38+1)/0.25,4,3)/4</f>
        <v>24.711991324355328</v>
      </c>
      <c r="BW38" s="11">
        <f>PRICE($AH38,$L38-4*365,$C38/25,BW$2,($K38+1)/0.25,4,3)/4</f>
        <v>24.621037871212465</v>
      </c>
      <c r="BX38" s="11">
        <f>PRICE($AH38,$L38-4*365,$C38/25,BX$2,($K38+1)/0.25,4,3)/4</f>
        <v>24.530459705337133</v>
      </c>
      <c r="BY38" s="11">
        <f>PRICE($AH38,$L38-4*365,$C38/25,BY$2,($K38+1)/0.25,4,3)/4</f>
        <v>24.440255165377437</v>
      </c>
      <c r="CA38" s="17">
        <f t="shared" si="4"/>
        <v>25.857663743370487</v>
      </c>
      <c r="CB38" s="17">
        <f t="shared" si="5"/>
        <v>25.6833999349576</v>
      </c>
      <c r="CC38" s="17">
        <f t="shared" si="6"/>
        <v>25.510482742621015</v>
      </c>
      <c r="CD38" s="17">
        <f t="shared" si="7"/>
        <v>25.33890113494332</v>
      </c>
      <c r="CE38" s="17">
        <f t="shared" si="8"/>
        <v>25.168644174601038</v>
      </c>
      <c r="CF38" s="17">
        <f t="shared" si="9"/>
        <v>24.999701017533294</v>
      </c>
      <c r="CG38" s="17">
        <f t="shared" si="10"/>
        <v>24.456521739130434</v>
      </c>
      <c r="CH38" s="17">
        <f t="shared" si="11"/>
        <v>23.93617021276596</v>
      </c>
      <c r="CI38" s="17">
        <f t="shared" si="12"/>
        <v>23.4375</v>
      </c>
      <c r="CJ38" s="17">
        <f t="shared" si="13"/>
        <v>22.959183673469386</v>
      </c>
      <c r="CK38" s="17">
        <f t="shared" si="14"/>
        <v>22.5</v>
      </c>
      <c r="CL38" s="17">
        <f t="shared" si="15"/>
        <v>22.058823529411764</v>
      </c>
      <c r="CM38" s="17">
        <f t="shared" si="16"/>
        <v>21.634615384615387</v>
      </c>
      <c r="CN38" s="17">
        <f t="shared" si="17"/>
        <v>21.22641509433962</v>
      </c>
      <c r="CO38" s="17">
        <f t="shared" si="18"/>
        <v>20.833333333333332</v>
      </c>
      <c r="CP38" s="17">
        <f t="shared" si="19"/>
        <v>20.454545454545453</v>
      </c>
      <c r="CQ38" s="17">
        <f t="shared" si="20"/>
        <v>20.089285714285715</v>
      </c>
      <c r="CR38" s="17">
        <f t="shared" si="21"/>
        <v>19.736842105263158</v>
      </c>
      <c r="CS38" s="17">
        <f t="shared" si="22"/>
        <v>19.396551724137932</v>
      </c>
      <c r="CT38" s="17">
        <f t="shared" si="23"/>
        <v>19.06779661016949</v>
      </c>
      <c r="CU38" s="17">
        <f t="shared" si="24"/>
        <v>18.75</v>
      </c>
      <c r="CW38" s="16">
        <f t="shared" si="25"/>
        <v>0.08233709359689079</v>
      </c>
      <c r="CX38" s="16">
        <f t="shared" si="26"/>
        <v>0.07534696891125559</v>
      </c>
      <c r="CY38" s="16">
        <f t="shared" si="27"/>
        <v>0.06841086011315745</v>
      </c>
      <c r="CZ38" s="16">
        <f t="shared" si="28"/>
        <v>0.061528324706912274</v>
      </c>
      <c r="DA38" s="16">
        <f t="shared" si="29"/>
        <v>0.05469892397116083</v>
      </c>
      <c r="DB38" s="16">
        <f t="shared" si="30"/>
        <v>0.04792222292552317</v>
      </c>
      <c r="DC38" s="16">
        <f t="shared" si="31"/>
        <v>0.026134044890911978</v>
      </c>
      <c r="DD38" s="16">
        <f t="shared" si="32"/>
        <v>0.005261540824948119</v>
      </c>
      <c r="DE38" s="16">
        <f t="shared" si="33"/>
        <v>-0.014741275571600432</v>
      </c>
      <c r="DF38" s="16">
        <f t="shared" si="34"/>
        <v>-0.03392765048257573</v>
      </c>
      <c r="DG38" s="16">
        <f t="shared" si="35"/>
        <v>-0.05234657039711188</v>
      </c>
      <c r="DH38" s="16">
        <f t="shared" si="36"/>
        <v>-0.07004317972676433</v>
      </c>
      <c r="DI38" s="16">
        <f t="shared" si="37"/>
        <v>-0.08705915023604549</v>
      </c>
      <c r="DJ38" s="16">
        <f t="shared" si="38"/>
        <v>-0.10343300865063687</v>
      </c>
      <c r="DK38" s="16">
        <f t="shared" si="39"/>
        <v>-0.11920042786468787</v>
      </c>
      <c r="DL38" s="16">
        <f t="shared" si="40"/>
        <v>-0.13439448638004603</v>
      </c>
      <c r="DM38" s="16">
        <f t="shared" si="41"/>
        <v>-0.14904589994842699</v>
      </c>
      <c r="DN38" s="16">
        <f t="shared" si="42"/>
        <v>-0.1631832288301982</v>
      </c>
      <c r="DO38" s="16">
        <f t="shared" si="43"/>
        <v>-0.17683306361259798</v>
      </c>
      <c r="DP38" s="16">
        <f t="shared" si="44"/>
        <v>-0.1900201921311877</v>
      </c>
      <c r="DQ38" s="16">
        <f t="shared" si="45"/>
        <v>-0.20276774969915767</v>
      </c>
    </row>
    <row r="39" spans="1:121" ht="12.75">
      <c r="A39" t="s">
        <v>17</v>
      </c>
      <c r="B39">
        <v>26.02</v>
      </c>
      <c r="C39">
        <v>1.225</v>
      </c>
      <c r="D39" s="1">
        <v>0.045941</v>
      </c>
      <c r="E39" s="2">
        <v>39195</v>
      </c>
      <c r="F39" s="1">
        <v>0.042097</v>
      </c>
      <c r="G39" t="s">
        <v>18</v>
      </c>
      <c r="H39" s="3">
        <v>170049</v>
      </c>
      <c r="I39">
        <v>6.05</v>
      </c>
      <c r="J39" t="s">
        <v>13</v>
      </c>
      <c r="K39">
        <v>25</v>
      </c>
      <c r="L39" s="2">
        <v>41694</v>
      </c>
      <c r="M39" s="6">
        <f t="shared" si="50"/>
        <v>30.625</v>
      </c>
      <c r="N39" s="6">
        <f t="shared" si="50"/>
        <v>29.878048780487806</v>
      </c>
      <c r="O39" s="6">
        <f t="shared" si="50"/>
        <v>29.166666666666668</v>
      </c>
      <c r="P39" s="6">
        <f t="shared" si="50"/>
        <v>28.48837209302326</v>
      </c>
      <c r="Q39" s="6">
        <f t="shared" si="50"/>
        <v>27.840909090909093</v>
      </c>
      <c r="R39" s="6">
        <f t="shared" si="50"/>
        <v>27.222222222222225</v>
      </c>
      <c r="S39" s="6">
        <f t="shared" si="50"/>
        <v>26.6304347826087</v>
      </c>
      <c r="T39" s="6">
        <f t="shared" si="50"/>
        <v>26.063829787234045</v>
      </c>
      <c r="U39" s="6">
        <f t="shared" si="50"/>
        <v>25.520833333333336</v>
      </c>
      <c r="V39" s="6">
        <f t="shared" si="50"/>
        <v>25</v>
      </c>
      <c r="W39" s="6">
        <f t="shared" si="50"/>
        <v>24.5</v>
      </c>
      <c r="X39" s="6">
        <f t="shared" si="50"/>
        <v>24.01960784313726</v>
      </c>
      <c r="Y39" s="6">
        <f t="shared" si="50"/>
        <v>23.55769230769231</v>
      </c>
      <c r="Z39" s="6">
        <f t="shared" si="50"/>
        <v>23.113207547169814</v>
      </c>
      <c r="AA39" s="6">
        <f t="shared" si="50"/>
        <v>22.685185185185183</v>
      </c>
      <c r="AB39" s="6">
        <f t="shared" si="50"/>
        <v>22.272727272727273</v>
      </c>
      <c r="AC39" s="6">
        <f t="shared" si="49"/>
        <v>21.875000000000004</v>
      </c>
      <c r="AD39" s="6">
        <f t="shared" si="49"/>
        <v>21.49122807017544</v>
      </c>
      <c r="AE39" s="6">
        <f t="shared" si="49"/>
        <v>21.120689655172416</v>
      </c>
      <c r="AF39" s="6">
        <f t="shared" si="46"/>
        <v>20.76271186440678</v>
      </c>
      <c r="AG39" s="6">
        <f t="shared" si="46"/>
        <v>20.416666666666668</v>
      </c>
      <c r="AH39" s="2">
        <v>39478</v>
      </c>
      <c r="AI39" s="12">
        <f>PRICE($AH39,$L39,$C39/25,AI$2,$K39/0.25,4,3)/4</f>
        <v>26.20586825651166</v>
      </c>
      <c r="AJ39" s="12">
        <f>PRICE($AH39,$L39,$C39/25,AJ$2,$K39/0.25,4,3)/4</f>
        <v>26.068628383673243</v>
      </c>
      <c r="AK39" s="12">
        <f>PRICE($AH39,$L39,$C39/25,AK$2,$K39/0.25,4,3)/4</f>
        <v>25.932204210732152</v>
      </c>
      <c r="AL39" s="12">
        <f>PRICE($AH39,$L39,$C39/25,AL$2,$K39/0.25,4,3)/4</f>
        <v>25.796590580275648</v>
      </c>
      <c r="AM39" s="12">
        <f>PRICE($AH39,$L39,$C39/25,AM$2,$K39/0.25,4,3)/4</f>
        <v>25.661782369055945</v>
      </c>
      <c r="AN39" s="12">
        <f>PRICE($AH39,$L39,$C39/25,AN$2,$K39/0.25,4,3)/4</f>
        <v>25.527774487753547</v>
      </c>
      <c r="AO39" s="12">
        <f>PRICE($AH39,$L39,$C39/25,AO$2,$K39/0.25,4,3)/4</f>
        <v>25.394561880744092</v>
      </c>
      <c r="AP39" s="12">
        <f>PRICE($AH39,$L39,$C39/25,AP$2,$K39/0.25,4,3)/4</f>
        <v>25.262139525865695</v>
      </c>
      <c r="AQ39" s="12">
        <f>PRICE($AH39,$L39,$C39/25,AQ$2,$K39/0.25,4,3)/4</f>
        <v>25.1305024341879</v>
      </c>
      <c r="AR39" s="12">
        <f>PRICE($AH39,$L39,$C39/25,AR$2,$K39/0.25,4,3)/4</f>
        <v>24.999645649783403</v>
      </c>
      <c r="AS39" s="12">
        <f>PRICE($AH39,$L39,$C39/25,AS$2,$K39/0.25,4,3)/4</f>
        <v>24.869564249500304</v>
      </c>
      <c r="AT39" s="12">
        <f>PRICE($AH39,$L39,$C39/25,AT$2,$K39/0.25,4,3)/4</f>
        <v>24.74025334273604</v>
      </c>
      <c r="AU39" s="12">
        <f>PRICE($AH39,$L39,$C39/25,AU$2,$K39/0.25,4,3)/4</f>
        <v>24.61170807121404</v>
      </c>
      <c r="AV39" s="12">
        <f>PRICE($AH39,$L39,$C39/25,AV$2,$K39/0.25,4,3)/4</f>
        <v>24.48392360876028</v>
      </c>
      <c r="AW39" s="12">
        <f>PRICE($AH39,$L39,$C39/25,AW$2,$K39/0.25,4,3)/4</f>
        <v>24.356895161083166</v>
      </c>
      <c r="AX39" s="12">
        <f>PRICE($AH39,$L39,$C39/25,AX$2,$K39/0.25,4,3)/4</f>
        <v>24.23061796555379</v>
      </c>
      <c r="AY39" s="12">
        <f>PRICE($AH39,$L39,$C39/25,AY$2,$K39/0.25,4,3)/4</f>
        <v>24.10508729098784</v>
      </c>
      <c r="AZ39" s="12">
        <f>PRICE($AH39,$L39,$C39/25,AZ$2,$K39/0.25,4,3)/4</f>
        <v>23.980298437429997</v>
      </c>
      <c r="BA39" s="12">
        <f>PRICE($AH39,$L39,$C39/25,BA$2,$K39/0.25,4,3)/4</f>
        <v>23.856246735938935</v>
      </c>
      <c r="BB39" s="12">
        <f>PRICE($AH39,$L39,$C39/25,BB$2,$K39/0.25,4,3)/4</f>
        <v>23.732927548373805</v>
      </c>
      <c r="BC39" s="12">
        <f>PRICE($AH39,$L39,$C39/25,BC$2,$K39/0.25,4,3)/4</f>
        <v>23.610336267183367</v>
      </c>
      <c r="BE39" s="11">
        <f>PRICE($AH39,$L39-4*365,$C39/25,BE$2,($K39+1)/0.25,4,3)/4</f>
        <v>26.36487188254626</v>
      </c>
      <c r="BF39" s="11">
        <f>PRICE($AH39,$L39-4*365,$C39/25,BF$2,($K39+1)/0.25,4,3)/4</f>
        <v>26.31318809767906</v>
      </c>
      <c r="BG39" s="11">
        <f>PRICE($AH39,$L39-4*365,$C39/25,BG$2,($K39+1)/0.25,4,3)/4</f>
        <v>26.26162100329195</v>
      </c>
      <c r="BH39" s="11">
        <f>PRICE($AH39,$L39-4*365,$C39/25,BH$2,($K39+1)/0.25,4,3)/4</f>
        <v>26.210170305460778</v>
      </c>
      <c r="BI39" s="11">
        <f>PRICE($AH39,$L39-4*365,$C39/25,BI$2,($K39+1)/0.25,4,3)/4</f>
        <v>26.158835711076144</v>
      </c>
      <c r="BJ39" s="11">
        <f>PRICE($AH39,$L39-4*365,$C39/25,BJ$2,($K39+1)/0.25,4,3)/4</f>
        <v>26.1076169278406</v>
      </c>
      <c r="BK39" s="11">
        <f>PRICE($AH39,$L39-4*365,$C39/25,BK$2,($K39+1)/0.25,4,3)/4</f>
        <v>26.056513664266486</v>
      </c>
      <c r="BL39" s="11">
        <f>PRICE($AH39,$L39-4*365,$C39/25,BL$2,($K39+1)/0.25,4,3)/4</f>
        <v>26.00552562967339</v>
      </c>
      <c r="BM39" s="11">
        <f>PRICE($AH39,$L39-4*365,$C39/25,BM$2,($K39+1)/0.25,4,3)/4</f>
        <v>25.954652534185524</v>
      </c>
      <c r="BN39" s="11">
        <f>PRICE($AH39,$L39-4*365,$C39/25,BN$2,($K39+1)/0.25,4,3)/4</f>
        <v>25.903894088729615</v>
      </c>
      <c r="BO39" s="11">
        <f>PRICE($AH39,$L39-4*365,$C39/25,BO$2,($K39+1)/0.25,4,3)/4</f>
        <v>25.853250005032322</v>
      </c>
      <c r="BP39" s="11">
        <f>PRICE($AH39,$L39-4*365,$C39/25,BP$2,($K39+1)/0.25,4,3)/4</f>
        <v>25.802719995617682</v>
      </c>
      <c r="BQ39" s="11">
        <f>PRICE($AH39,$L39-4*365,$C39/25,BQ$2,($K39+1)/0.25,4,3)/4</f>
        <v>25.75230377380505</v>
      </c>
      <c r="BR39" s="11">
        <f>PRICE($AH39,$L39-4*365,$C39/25,BR$2,($K39+1)/0.25,4,3)/4</f>
        <v>25.702001053706304</v>
      </c>
      <c r="BS39" s="11">
        <f>PRICE($AH39,$L39-4*365,$C39/25,BS$2,($K39+1)/0.25,4,3)/4</f>
        <v>25.651811550223805</v>
      </c>
      <c r="BT39" s="11">
        <f>PRICE($AH39,$L39-4*365,$C39/25,BT$2,($K39+1)/0.25,4,3)/4</f>
        <v>25.60173497904786</v>
      </c>
      <c r="BU39" s="11">
        <f>PRICE($AH39,$L39-4*365,$C39/25,BU$2,($K39+1)/0.25,4,3)/4</f>
        <v>25.55177105665421</v>
      </c>
      <c r="BV39" s="11">
        <f>PRICE($AH39,$L39-4*365,$C39/25,BV$2,($K39+1)/0.25,4,3)/4</f>
        <v>25.501919500301955</v>
      </c>
      <c r="BW39" s="11">
        <f>PRICE($AH39,$L39-4*365,$C39/25,BW$2,($K39+1)/0.25,4,3)/4</f>
        <v>25.452180028031044</v>
      </c>
      <c r="BX39" s="11">
        <f>PRICE($AH39,$L39-4*365,$C39/25,BX$2,($K39+1)/0.25,4,3)/4</f>
        <v>25.402552358659786</v>
      </c>
      <c r="BY39" s="11">
        <f>PRICE($AH39,$L39-4*365,$C39/25,BY$2,($K39+1)/0.25,4,3)/4</f>
        <v>25.353036211782825</v>
      </c>
      <c r="CA39" s="17">
        <f t="shared" si="4"/>
        <v>26.20586825651166</v>
      </c>
      <c r="CB39" s="17">
        <f t="shared" si="5"/>
        <v>26.068628383673243</v>
      </c>
      <c r="CC39" s="17">
        <f t="shared" si="6"/>
        <v>25.932204210732152</v>
      </c>
      <c r="CD39" s="17">
        <f t="shared" si="7"/>
        <v>25.796590580275648</v>
      </c>
      <c r="CE39" s="17">
        <f t="shared" si="8"/>
        <v>25.661782369055945</v>
      </c>
      <c r="CF39" s="17">
        <f t="shared" si="9"/>
        <v>25.527774487753547</v>
      </c>
      <c r="CG39" s="17">
        <f t="shared" si="10"/>
        <v>25.394561880744092</v>
      </c>
      <c r="CH39" s="17">
        <f t="shared" si="11"/>
        <v>25.262139525865695</v>
      </c>
      <c r="CI39" s="17">
        <f t="shared" si="12"/>
        <v>25.1305024341879</v>
      </c>
      <c r="CJ39" s="17">
        <f t="shared" si="13"/>
        <v>24.999645649783403</v>
      </c>
      <c r="CK39" s="17">
        <f t="shared" si="14"/>
        <v>24.5</v>
      </c>
      <c r="CL39" s="17">
        <f t="shared" si="15"/>
        <v>24.01960784313726</v>
      </c>
      <c r="CM39" s="17">
        <f t="shared" si="16"/>
        <v>23.55769230769231</v>
      </c>
      <c r="CN39" s="17">
        <f t="shared" si="17"/>
        <v>23.113207547169814</v>
      </c>
      <c r="CO39" s="17">
        <f t="shared" si="18"/>
        <v>22.685185185185183</v>
      </c>
      <c r="CP39" s="17">
        <f t="shared" si="19"/>
        <v>22.272727272727273</v>
      </c>
      <c r="CQ39" s="17">
        <f t="shared" si="20"/>
        <v>21.875000000000004</v>
      </c>
      <c r="CR39" s="17">
        <f t="shared" si="21"/>
        <v>21.49122807017544</v>
      </c>
      <c r="CS39" s="17">
        <f t="shared" si="22"/>
        <v>21.120689655172416</v>
      </c>
      <c r="CT39" s="17">
        <f t="shared" si="23"/>
        <v>20.76271186440678</v>
      </c>
      <c r="CU39" s="17">
        <f t="shared" si="24"/>
        <v>20.416666666666668</v>
      </c>
      <c r="CW39" s="16">
        <f t="shared" si="25"/>
        <v>0.054222454131885645</v>
      </c>
      <c r="CX39" s="16">
        <f t="shared" si="26"/>
        <v>0.048948054714575084</v>
      </c>
      <c r="CY39" s="16">
        <f t="shared" si="27"/>
        <v>0.04370500425565549</v>
      </c>
      <c r="CZ39" s="16">
        <f t="shared" si="28"/>
        <v>0.03849310454556698</v>
      </c>
      <c r="DA39" s="16">
        <f t="shared" si="29"/>
        <v>0.033312158687776705</v>
      </c>
      <c r="DB39" s="16">
        <f t="shared" si="30"/>
        <v>0.02816197108968299</v>
      </c>
      <c r="DC39" s="16">
        <f t="shared" si="31"/>
        <v>0.023042347453654743</v>
      </c>
      <c r="DD39" s="16">
        <f t="shared" si="32"/>
        <v>0.017953094768089928</v>
      </c>
      <c r="DE39" s="16">
        <f t="shared" si="33"/>
        <v>0.012894021298535785</v>
      </c>
      <c r="DF39" s="16">
        <f t="shared" si="34"/>
        <v>0.007864936578916515</v>
      </c>
      <c r="DG39" s="16">
        <f t="shared" si="35"/>
        <v>-0.011337432744042975</v>
      </c>
      <c r="DH39" s="16">
        <f t="shared" si="36"/>
        <v>-0.029799852300643304</v>
      </c>
      <c r="DI39" s="16">
        <f t="shared" si="37"/>
        <v>-0.04755217879737461</v>
      </c>
      <c r="DJ39" s="16">
        <f t="shared" si="38"/>
        <v>-0.06463460618102168</v>
      </c>
      <c r="DK39" s="16">
        <f t="shared" si="39"/>
        <v>-0.08108435106897827</v>
      </c>
      <c r="DL39" s="16">
        <f t="shared" si="40"/>
        <v>-0.09693592341555435</v>
      </c>
      <c r="DM39" s="16">
        <f t="shared" si="41"/>
        <v>-0.11222136817832418</v>
      </c>
      <c r="DN39" s="16">
        <f t="shared" si="42"/>
        <v>-0.1269704815459093</v>
      </c>
      <c r="DO39" s="16">
        <f t="shared" si="43"/>
        <v>-0.1412110047973706</v>
      </c>
      <c r="DP39" s="16">
        <f t="shared" si="44"/>
        <v>-0.15496879844708766</v>
      </c>
      <c r="DQ39" s="16">
        <f t="shared" si="45"/>
        <v>-0.16826799897514721</v>
      </c>
    </row>
    <row r="40" spans="1:121" ht="12.75">
      <c r="A40" t="s">
        <v>35</v>
      </c>
      <c r="B40">
        <v>25</v>
      </c>
      <c r="C40">
        <v>1.125</v>
      </c>
      <c r="D40" s="1">
        <v>0.047207</v>
      </c>
      <c r="E40" s="2">
        <v>39133</v>
      </c>
      <c r="F40" s="1">
        <v>0.045095</v>
      </c>
      <c r="G40" t="s">
        <v>12</v>
      </c>
      <c r="H40" s="3">
        <v>2499886</v>
      </c>
      <c r="I40">
        <v>16.41</v>
      </c>
      <c r="J40" t="s">
        <v>13</v>
      </c>
      <c r="K40">
        <v>25</v>
      </c>
      <c r="L40" s="2">
        <v>42460</v>
      </c>
      <c r="M40" s="6">
        <f t="shared" si="50"/>
        <v>28.125</v>
      </c>
      <c r="N40" s="6">
        <f t="shared" si="50"/>
        <v>27.4390243902439</v>
      </c>
      <c r="O40" s="6">
        <f t="shared" si="50"/>
        <v>26.785714285714285</v>
      </c>
      <c r="P40" s="6">
        <f t="shared" si="50"/>
        <v>26.16279069767442</v>
      </c>
      <c r="Q40" s="6">
        <f t="shared" si="50"/>
        <v>25.56818181818182</v>
      </c>
      <c r="R40" s="6">
        <f t="shared" si="50"/>
        <v>25</v>
      </c>
      <c r="S40" s="6">
        <f t="shared" si="50"/>
        <v>24.456521739130434</v>
      </c>
      <c r="T40" s="6">
        <f t="shared" si="50"/>
        <v>23.93617021276596</v>
      </c>
      <c r="U40" s="6">
        <f t="shared" si="50"/>
        <v>23.4375</v>
      </c>
      <c r="V40" s="6">
        <f t="shared" si="50"/>
        <v>22.959183673469386</v>
      </c>
      <c r="W40" s="6">
        <f t="shared" si="50"/>
        <v>22.5</v>
      </c>
      <c r="X40" s="6">
        <f t="shared" si="50"/>
        <v>22.058823529411764</v>
      </c>
      <c r="Y40" s="6">
        <f t="shared" si="50"/>
        <v>21.634615384615387</v>
      </c>
      <c r="Z40" s="6">
        <f t="shared" si="50"/>
        <v>21.22641509433962</v>
      </c>
      <c r="AA40" s="6">
        <f t="shared" si="50"/>
        <v>20.833333333333332</v>
      </c>
      <c r="AB40" s="6">
        <f t="shared" si="50"/>
        <v>20.454545454545453</v>
      </c>
      <c r="AC40" s="6">
        <f t="shared" si="49"/>
        <v>20.089285714285715</v>
      </c>
      <c r="AD40" s="6">
        <f t="shared" si="49"/>
        <v>19.736842105263158</v>
      </c>
      <c r="AE40" s="6">
        <f t="shared" si="49"/>
        <v>19.396551724137932</v>
      </c>
      <c r="AF40" s="6">
        <f t="shared" si="46"/>
        <v>19.06779661016949</v>
      </c>
      <c r="AG40" s="6">
        <f t="shared" si="46"/>
        <v>18.75</v>
      </c>
      <c r="AH40" s="2">
        <v>39478</v>
      </c>
      <c r="AI40" s="12">
        <f>PRICE($AH40,$L40,$C40/25,AI$2,$K40/0.25,4,3)/4</f>
        <v>25.86674435727683</v>
      </c>
      <c r="AJ40" s="12">
        <f>PRICE($AH40,$L40,$C40/25,AJ$2,$K40/0.25,4,3)/4</f>
        <v>25.69059435995285</v>
      </c>
      <c r="AK40" s="12">
        <f>PRICE($AH40,$L40,$C40/25,AK$2,$K40/0.25,4,3)/4</f>
        <v>25.515821014736474</v>
      </c>
      <c r="AL40" s="12">
        <f>PRICE($AH40,$L40,$C40/25,AL$2,$K40/0.25,4,3)/4</f>
        <v>25.342412915756416</v>
      </c>
      <c r="AM40" s="12">
        <f>PRICE($AH40,$L40,$C40/25,AM$2,$K40/0.25,4,3)/4</f>
        <v>25.170358755519683</v>
      </c>
      <c r="AN40" s="12">
        <f>PRICE($AH40,$L40,$C40/25,AN$2,$K40/0.25,4,3)/4</f>
        <v>24.999647324032985</v>
      </c>
      <c r="AO40" s="12">
        <f>PRICE($AH40,$L40,$C40/25,AO$2,$K40/0.25,4,3)/4</f>
        <v>24.830267507934455</v>
      </c>
      <c r="AP40" s="12">
        <f>PRICE($AH40,$L40,$C40/25,AP$2,$K40/0.25,4,3)/4</f>
        <v>24.662208289631813</v>
      </c>
      <c r="AQ40" s="12">
        <f>PRICE($AH40,$L40,$C40/25,AQ$2,$K40/0.25,4,3)/4</f>
        <v>24.495458746448502</v>
      </c>
      <c r="AR40" s="12">
        <f>PRICE($AH40,$L40,$C40/25,AR$2,$K40/0.25,4,3)/4</f>
        <v>24.33000804977899</v>
      </c>
      <c r="AS40" s="12">
        <f>PRICE($AH40,$L40,$C40/25,AS$2,$K40/0.25,4,3)/4</f>
        <v>24.16584546425046</v>
      </c>
      <c r="AT40" s="12">
        <f>PRICE($AH40,$L40,$C40/25,AT$2,$K40/0.25,4,3)/4</f>
        <v>24.00296034689223</v>
      </c>
      <c r="AU40" s="12">
        <f>PRICE($AH40,$L40,$C40/25,AU$2,$K40/0.25,4,3)/4</f>
        <v>23.84134214631428</v>
      </c>
      <c r="AV40" s="12">
        <f>PRICE($AH40,$L40,$C40/25,AV$2,$K40/0.25,4,3)/4</f>
        <v>23.680980401891066</v>
      </c>
      <c r="AW40" s="12">
        <f>PRICE($AH40,$L40,$C40/25,AW$2,$K40/0.25,4,3)/4</f>
        <v>23.52186474295505</v>
      </c>
      <c r="AX40" s="12">
        <f>PRICE($AH40,$L40,$C40/25,AX$2,$K40/0.25,4,3)/4</f>
        <v>23.363984887996146</v>
      </c>
      <c r="AY40" s="12">
        <f>PRICE($AH40,$L40,$C40/25,AY$2,$K40/0.25,4,3)/4</f>
        <v>23.207330643868573</v>
      </c>
      <c r="AZ40" s="12">
        <f>PRICE($AH40,$L40,$C40/25,AZ$2,$K40/0.25,4,3)/4</f>
        <v>23.051891905006148</v>
      </c>
      <c r="BA40" s="12">
        <f>PRICE($AH40,$L40,$C40/25,BA$2,$K40/0.25,4,3)/4</f>
        <v>22.89765865264357</v>
      </c>
      <c r="BB40" s="12">
        <f>PRICE($AH40,$L40,$C40/25,BB$2,$K40/0.25,4,3)/4</f>
        <v>22.744620954044873</v>
      </c>
      <c r="BC40" s="12">
        <f>PRICE($AH40,$L40,$C40/25,BC$2,$K40/0.25,4,3)/4</f>
        <v>22.592768961740227</v>
      </c>
      <c r="BE40" s="11">
        <f>PRICE($AH40,$L40-4*365,$C40/25,BE$2,($K40+1)/0.25,4,3)/4</f>
        <v>26.324509839579154</v>
      </c>
      <c r="BF40" s="11">
        <f>PRICE($AH40,$L40-4*365,$C40/25,BF$2,($K40+1)/0.25,4,3)/4</f>
        <v>26.224666380333346</v>
      </c>
      <c r="BG40" s="11">
        <f>PRICE($AH40,$L40-4*365,$C40/25,BG$2,($K40+1)/0.25,4,3)/4</f>
        <v>26.125246395778387</v>
      </c>
      <c r="BH40" s="11">
        <f>PRICE($AH40,$L40-4*365,$C40/25,BH$2,($K40+1)/0.25,4,3)/4</f>
        <v>26.02624796164691</v>
      </c>
      <c r="BI40" s="11">
        <f>PRICE($AH40,$L40-4*365,$C40/25,BI$2,($K40+1)/0.25,4,3)/4</f>
        <v>25.927669162934347</v>
      </c>
      <c r="BJ40" s="11">
        <f>PRICE($AH40,$L40-4*365,$C40/25,BJ$2,($K40+1)/0.25,4,3)/4</f>
        <v>25.8295080938512</v>
      </c>
      <c r="BK40" s="11">
        <f>PRICE($AH40,$L40-4*365,$C40/25,BK$2,($K40+1)/0.25,4,3)/4</f>
        <v>25.73176285777698</v>
      </c>
      <c r="BL40" s="11">
        <f>PRICE($AH40,$L40-4*365,$C40/25,BL$2,($K40+1)/0.25,4,3)/4</f>
        <v>25.63443156721346</v>
      </c>
      <c r="BM40" s="11">
        <f>PRICE($AH40,$L40-4*365,$C40/25,BM$2,($K40+1)/0.25,4,3)/4</f>
        <v>25.537512343738165</v>
      </c>
      <c r="BN40" s="11">
        <f>PRICE($AH40,$L40-4*365,$C40/25,BN$2,($K40+1)/0.25,4,3)/4</f>
        <v>25.441003317958923</v>
      </c>
      <c r="BO40" s="11">
        <f>PRICE($AH40,$L40-4*365,$C40/25,BO$2,($K40+1)/0.25,4,3)/4</f>
        <v>25.344902629467885</v>
      </c>
      <c r="BP40" s="11">
        <f>PRICE($AH40,$L40-4*365,$C40/25,BP$2,($K40+1)/0.25,4,3)/4</f>
        <v>25.249208426795747</v>
      </c>
      <c r="BQ40" s="11">
        <f>PRICE($AH40,$L40-4*365,$C40/25,BQ$2,($K40+1)/0.25,4,3)/4</f>
        <v>25.153918867367114</v>
      </c>
      <c r="BR40" s="11">
        <f>PRICE($AH40,$L40-4*365,$C40/25,BR$2,($K40+1)/0.25,4,3)/4</f>
        <v>25.05903211745481</v>
      </c>
      <c r="BS40" s="11">
        <f>PRICE($AH40,$L40-4*365,$C40/25,BS$2,($K40+1)/0.25,4,3)/4</f>
        <v>24.96454635213568</v>
      </c>
      <c r="BT40" s="11">
        <f>PRICE($AH40,$L40-4*365,$C40/25,BT$2,($K40+1)/0.25,4,3)/4</f>
        <v>24.87045975524584</v>
      </c>
      <c r="BU40" s="11">
        <f>PRICE($AH40,$L40-4*365,$C40/25,BU$2,($K40+1)/0.25,4,3)/4</f>
        <v>24.776770519336072</v>
      </c>
      <c r="BV40" s="11">
        <f>PRICE($AH40,$L40-4*365,$C40/25,BV$2,($K40+1)/0.25,4,3)/4</f>
        <v>24.68347684562831</v>
      </c>
      <c r="BW40" s="11">
        <f>PRICE($AH40,$L40-4*365,$C40/25,BW$2,($K40+1)/0.25,4,3)/4</f>
        <v>24.590576943971552</v>
      </c>
      <c r="BX40" s="11">
        <f>PRICE($AH40,$L40-4*365,$C40/25,BX$2,($K40+1)/0.25,4,3)/4</f>
        <v>24.498069032798004</v>
      </c>
      <c r="BY40" s="11">
        <f>PRICE($AH40,$L40-4*365,$C40/25,BY$2,($K40+1)/0.25,4,3)/4</f>
        <v>24.405951339080286</v>
      </c>
      <c r="CA40" s="17">
        <f t="shared" si="4"/>
        <v>25.86674435727683</v>
      </c>
      <c r="CB40" s="17">
        <f t="shared" si="5"/>
        <v>25.69059435995285</v>
      </c>
      <c r="CC40" s="17">
        <f t="shared" si="6"/>
        <v>25.515821014736474</v>
      </c>
      <c r="CD40" s="17">
        <f t="shared" si="7"/>
        <v>25.342412915756416</v>
      </c>
      <c r="CE40" s="17">
        <f t="shared" si="8"/>
        <v>25.170358755519683</v>
      </c>
      <c r="CF40" s="17">
        <f t="shared" si="9"/>
        <v>24.999647324032985</v>
      </c>
      <c r="CG40" s="17">
        <f t="shared" si="10"/>
        <v>24.456521739130434</v>
      </c>
      <c r="CH40" s="17">
        <f t="shared" si="11"/>
        <v>23.93617021276596</v>
      </c>
      <c r="CI40" s="17">
        <f t="shared" si="12"/>
        <v>23.4375</v>
      </c>
      <c r="CJ40" s="17">
        <f t="shared" si="13"/>
        <v>22.959183673469386</v>
      </c>
      <c r="CK40" s="17">
        <f t="shared" si="14"/>
        <v>22.5</v>
      </c>
      <c r="CL40" s="17">
        <f t="shared" si="15"/>
        <v>22.058823529411764</v>
      </c>
      <c r="CM40" s="17">
        <f t="shared" si="16"/>
        <v>21.634615384615387</v>
      </c>
      <c r="CN40" s="17">
        <f t="shared" si="17"/>
        <v>21.22641509433962</v>
      </c>
      <c r="CO40" s="17">
        <f t="shared" si="18"/>
        <v>20.833333333333332</v>
      </c>
      <c r="CP40" s="17">
        <f t="shared" si="19"/>
        <v>20.454545454545453</v>
      </c>
      <c r="CQ40" s="17">
        <f t="shared" si="20"/>
        <v>20.089285714285715</v>
      </c>
      <c r="CR40" s="17">
        <f t="shared" si="21"/>
        <v>19.736842105263158</v>
      </c>
      <c r="CS40" s="17">
        <f t="shared" si="22"/>
        <v>19.396551724137932</v>
      </c>
      <c r="CT40" s="17">
        <f t="shared" si="23"/>
        <v>19.06779661016949</v>
      </c>
      <c r="CU40" s="17">
        <f t="shared" si="24"/>
        <v>18.75</v>
      </c>
      <c r="CW40" s="16">
        <f t="shared" si="25"/>
        <v>0.07966977429107325</v>
      </c>
      <c r="CX40" s="16">
        <f t="shared" si="26"/>
        <v>0.07262377439811396</v>
      </c>
      <c r="CY40" s="16">
        <f t="shared" si="27"/>
        <v>0.06563284058945906</v>
      </c>
      <c r="CZ40" s="16">
        <f t="shared" si="28"/>
        <v>0.05869651663025666</v>
      </c>
      <c r="DA40" s="16">
        <f t="shared" si="29"/>
        <v>0.051814350220787286</v>
      </c>
      <c r="DB40" s="16">
        <f t="shared" si="30"/>
        <v>0.044985892961319385</v>
      </c>
      <c r="DC40" s="16">
        <f t="shared" si="31"/>
        <v>0.023260869565217446</v>
      </c>
      <c r="DD40" s="16">
        <f t="shared" si="32"/>
        <v>0.0024468085106383874</v>
      </c>
      <c r="DE40" s="16">
        <f t="shared" si="33"/>
        <v>-0.01749999999999996</v>
      </c>
      <c r="DF40" s="16">
        <f t="shared" si="34"/>
        <v>-0.03663265306122454</v>
      </c>
      <c r="DG40" s="16">
        <f t="shared" si="35"/>
        <v>-0.05500000000000005</v>
      </c>
      <c r="DH40" s="16">
        <f t="shared" si="36"/>
        <v>-0.0726470588235294</v>
      </c>
      <c r="DI40" s="16">
        <f t="shared" si="37"/>
        <v>-0.08961538461538454</v>
      </c>
      <c r="DJ40" s="16">
        <f t="shared" si="38"/>
        <v>-0.10594339622641513</v>
      </c>
      <c r="DK40" s="16">
        <f t="shared" si="39"/>
        <v>-0.1216666666666667</v>
      </c>
      <c r="DL40" s="16">
        <f t="shared" si="40"/>
        <v>-0.13681818181818184</v>
      </c>
      <c r="DM40" s="16">
        <f t="shared" si="41"/>
        <v>-0.15142857142857136</v>
      </c>
      <c r="DN40" s="16">
        <f t="shared" si="42"/>
        <v>-0.16552631578947374</v>
      </c>
      <c r="DO40" s="16">
        <f t="shared" si="43"/>
        <v>-0.17913793103448272</v>
      </c>
      <c r="DP40" s="16">
        <f t="shared" si="44"/>
        <v>-0.19228813559322033</v>
      </c>
      <c r="DQ40" s="16">
        <f t="shared" si="45"/>
        <v>-0.20499999999999996</v>
      </c>
    </row>
    <row r="41" spans="1:121" ht="12.75">
      <c r="A41" t="s">
        <v>37</v>
      </c>
      <c r="B41">
        <v>25.72</v>
      </c>
      <c r="C41">
        <v>1.1875</v>
      </c>
      <c r="D41" s="1">
        <v>0.047996</v>
      </c>
      <c r="E41" s="2">
        <v>39133</v>
      </c>
      <c r="F41" s="1">
        <v>0.043797</v>
      </c>
      <c r="G41" t="s">
        <v>15</v>
      </c>
      <c r="H41" s="3">
        <v>257136</v>
      </c>
      <c r="I41">
        <v>6.09</v>
      </c>
      <c r="J41" t="s">
        <v>13</v>
      </c>
      <c r="K41">
        <v>25</v>
      </c>
      <c r="L41" s="2">
        <v>41729</v>
      </c>
      <c r="M41" s="6">
        <f t="shared" si="50"/>
        <v>29.6875</v>
      </c>
      <c r="N41" s="6">
        <f t="shared" si="50"/>
        <v>28.96341463414634</v>
      </c>
      <c r="O41" s="6">
        <f t="shared" si="50"/>
        <v>28.273809523809522</v>
      </c>
      <c r="P41" s="6">
        <f t="shared" si="50"/>
        <v>27.616279069767444</v>
      </c>
      <c r="Q41" s="6">
        <f t="shared" si="50"/>
        <v>26.988636363636367</v>
      </c>
      <c r="R41" s="6">
        <f t="shared" si="50"/>
        <v>26.38888888888889</v>
      </c>
      <c r="S41" s="6">
        <f t="shared" si="50"/>
        <v>25.815217391304348</v>
      </c>
      <c r="T41" s="6">
        <f t="shared" si="50"/>
        <v>25.26595744680851</v>
      </c>
      <c r="U41" s="6">
        <f t="shared" si="50"/>
        <v>24.739583333333332</v>
      </c>
      <c r="V41" s="6">
        <f t="shared" si="50"/>
        <v>24.23469387755102</v>
      </c>
      <c r="W41" s="6">
        <f t="shared" si="50"/>
        <v>23.75</v>
      </c>
      <c r="X41" s="6">
        <f t="shared" si="50"/>
        <v>23.284313725490197</v>
      </c>
      <c r="Y41" s="6">
        <f t="shared" si="50"/>
        <v>22.836538461538463</v>
      </c>
      <c r="Z41" s="6">
        <f t="shared" si="50"/>
        <v>22.40566037735849</v>
      </c>
      <c r="AA41" s="6">
        <f t="shared" si="50"/>
        <v>21.990740740740737</v>
      </c>
      <c r="AB41" s="6">
        <f t="shared" si="50"/>
        <v>21.59090909090909</v>
      </c>
      <c r="AC41" s="6">
        <f t="shared" si="49"/>
        <v>21.205357142857146</v>
      </c>
      <c r="AD41" s="6">
        <f t="shared" si="49"/>
        <v>20.833333333333332</v>
      </c>
      <c r="AE41" s="6">
        <f t="shared" si="49"/>
        <v>20.474137931034484</v>
      </c>
      <c r="AF41" s="6">
        <f t="shared" si="46"/>
        <v>20.127118644067796</v>
      </c>
      <c r="AG41" s="6">
        <f t="shared" si="46"/>
        <v>19.791666666666668</v>
      </c>
      <c r="AH41" s="2">
        <v>39478</v>
      </c>
      <c r="AI41" s="12">
        <f>PRICE($AH41,$L41,$C41/25,AI$2,$K41/0.25,4,3)/4</f>
        <v>26.01962751462243</v>
      </c>
      <c r="AJ41" s="12">
        <f>PRICE($AH41,$L41,$C41/25,AJ$2,$K41/0.25,4,3)/4</f>
        <v>25.880933369902447</v>
      </c>
      <c r="AK41" s="12">
        <f>PRICE($AH41,$L41,$C41/25,AK$2,$K41/0.25,4,3)/4</f>
        <v>25.743077149351457</v>
      </c>
      <c r="AL41" s="12">
        <f>PRICE($AH41,$L41,$C41/25,AL$2,$K41/0.25,4,3)/4</f>
        <v>25.60605347211776</v>
      </c>
      <c r="AM41" s="12">
        <f>PRICE($AH41,$L41,$C41/25,AM$2,$K41/0.25,4,3)/4</f>
        <v>25.46985699352904</v>
      </c>
      <c r="AN41" s="12">
        <f>PRICE($AH41,$L41,$C41/25,AN$2,$K41/0.25,4,3)/4</f>
        <v>25.33448240483821</v>
      </c>
      <c r="AO41" s="12">
        <f>PRICE($AH41,$L41,$C41/25,AO$2,$K41/0.25,4,3)/4</f>
        <v>25.19992443297293</v>
      </c>
      <c r="AP41" s="12">
        <f>PRICE($AH41,$L41,$C41/25,AP$2,$K41/0.25,4,3)/4</f>
        <v>25.066177840285736</v>
      </c>
      <c r="AQ41" s="12">
        <f>PRICE($AH41,$L41,$C41/25,AQ$2,$K41/0.25,4,3)/4</f>
        <v>24.933237424305936</v>
      </c>
      <c r="AR41" s="12">
        <f>PRICE($AH41,$L41,$C41/25,AR$2,$K41/0.25,4,3)/4</f>
        <v>24.801098017494457</v>
      </c>
      <c r="AS41" s="12">
        <f>PRICE($AH41,$L41,$C41/25,AS$2,$K41/0.25,4,3)/4</f>
        <v>24.66975448699934</v>
      </c>
      <c r="AT41" s="12">
        <f>PRICE($AH41,$L41,$C41/25,AT$2,$K41/0.25,4,3)/4</f>
        <v>24.539201734413037</v>
      </c>
      <c r="AU41" s="12">
        <f>PRICE($AH41,$L41,$C41/25,AU$2,$K41/0.25,4,3)/4</f>
        <v>24.40943469553264</v>
      </c>
      <c r="AV41" s="12">
        <f>PRICE($AH41,$L41,$C41/25,AV$2,$K41/0.25,4,3)/4</f>
        <v>24.280448340120067</v>
      </c>
      <c r="AW41" s="12">
        <f>PRICE($AH41,$L41,$C41/25,AW$2,$K41/0.25,4,3)/4</f>
        <v>24.152237671665798</v>
      </c>
      <c r="AX41" s="12">
        <f>PRICE($AH41,$L41,$C41/25,AX$2,$K41/0.25,4,3)/4</f>
        <v>24.024797727153057</v>
      </c>
      <c r="AY41" s="12">
        <f>PRICE($AH41,$L41,$C41/25,AY$2,$K41/0.25,4,3)/4</f>
        <v>23.898123576823817</v>
      </c>
      <c r="AZ41" s="12">
        <f>PRICE($AH41,$L41,$C41/25,AZ$2,$K41/0.25,4,3)/4</f>
        <v>23.772210323947448</v>
      </c>
      <c r="BA41" s="12">
        <f>PRICE($AH41,$L41,$C41/25,BA$2,$K41/0.25,4,3)/4</f>
        <v>23.647053104590054</v>
      </c>
      <c r="BB41" s="12">
        <f>PRICE($AH41,$L41,$C41/25,BB$2,$K41/0.25,4,3)/4</f>
        <v>23.52264708738547</v>
      </c>
      <c r="BC41" s="12">
        <f>PRICE($AH41,$L41,$C41/25,BC$2,$K41/0.25,4,3)/4</f>
        <v>23.39898747330902</v>
      </c>
      <c r="BE41" s="11">
        <f>PRICE($AH41,$L41-4*365,$C41/25,BE$2,($K41+1)/0.25,4,3)/4</f>
        <v>26.304498331838623</v>
      </c>
      <c r="BF41" s="11">
        <f>PRICE($AH41,$L41-4*365,$C41/25,BF$2,($K41+1)/0.25,4,3)/4</f>
        <v>26.250462071186202</v>
      </c>
      <c r="BG41" s="11">
        <f>PRICE($AH41,$L41-4*365,$C41/25,BG$2,($K41+1)/0.25,4,3)/4</f>
        <v>26.196553099455567</v>
      </c>
      <c r="BH41" s="11">
        <f>PRICE($AH41,$L41-4*365,$C41/25,BH$2,($K41+1)/0.25,4,3)/4</f>
        <v>26.142771083439765</v>
      </c>
      <c r="BI41" s="11">
        <f>PRICE($AH41,$L41-4*365,$C41/25,BI$2,($K41+1)/0.25,4,3)/4</f>
        <v>26.089115690888573</v>
      </c>
      <c r="BJ41" s="11">
        <f>PRICE($AH41,$L41-4*365,$C41/25,BJ$2,($K41+1)/0.25,4,3)/4</f>
        <v>26.035586590505115</v>
      </c>
      <c r="BK41" s="11">
        <f>PRICE($AH41,$L41-4*365,$C41/25,BK$2,($K41+1)/0.25,4,3)/4</f>
        <v>25.982183451943254</v>
      </c>
      <c r="BL41" s="11">
        <f>PRICE($AH41,$L41-4*365,$C41/25,BL$2,($K41+1)/0.25,4,3)/4</f>
        <v>25.928905945804456</v>
      </c>
      <c r="BM41" s="11">
        <f>PRICE($AH41,$L41-4*365,$C41/25,BM$2,($K41+1)/0.25,4,3)/4</f>
        <v>25.8757537436347</v>
      </c>
      <c r="BN41" s="11">
        <f>PRICE($AH41,$L41-4*365,$C41/25,BN$2,($K41+1)/0.25,4,3)/4</f>
        <v>25.82272651792183</v>
      </c>
      <c r="BO41" s="11">
        <f>PRICE($AH41,$L41-4*365,$C41/25,BO$2,($K41+1)/0.25,4,3)/4</f>
        <v>25.769823942092472</v>
      </c>
      <c r="BP41" s="11">
        <f>PRICE($AH41,$L41-4*365,$C41/25,BP$2,($K41+1)/0.25,4,3)/4</f>
        <v>25.71704569050894</v>
      </c>
      <c r="BQ41" s="11">
        <f>PRICE($AH41,$L41-4*365,$C41/25,BQ$2,($K41+1)/0.25,4,3)/4</f>
        <v>25.66439143846671</v>
      </c>
      <c r="BR41" s="11">
        <f>PRICE($AH41,$L41-4*365,$C41/25,BR$2,($K41+1)/0.25,4,3)/4</f>
        <v>25.611860862191065</v>
      </c>
      <c r="BS41" s="11">
        <f>PRICE($AH41,$L41-4*365,$C41/25,BS$2,($K41+1)/0.25,4,3)/4</f>
        <v>25.559453638834604</v>
      </c>
      <c r="BT41" s="11">
        <f>PRICE($AH41,$L41-4*365,$C41/25,BT$2,($K41+1)/0.25,4,3)/4</f>
        <v>25.507169446474148</v>
      </c>
      <c r="BU41" s="11">
        <f>PRICE($AH41,$L41-4*365,$C41/25,BU$2,($K41+1)/0.25,4,3)/4</f>
        <v>25.455007964107768</v>
      </c>
      <c r="BV41" s="11">
        <f>PRICE($AH41,$L41-4*365,$C41/25,BV$2,($K41+1)/0.25,4,3)/4</f>
        <v>25.40296887165218</v>
      </c>
      <c r="BW41" s="11">
        <f>PRICE($AH41,$L41-4*365,$C41/25,BW$2,($K41+1)/0.25,4,3)/4</f>
        <v>25.35105184993975</v>
      </c>
      <c r="BX41" s="11">
        <f>PRICE($AH41,$L41-4*365,$C41/25,BX$2,($K41+1)/0.25,4,3)/4</f>
        <v>25.299256580715515</v>
      </c>
      <c r="BY41" s="11">
        <f>PRICE($AH41,$L41-4*365,$C41/25,BY$2,($K41+1)/0.25,4,3)/4</f>
        <v>25.247582746634652</v>
      </c>
      <c r="CA41" s="17">
        <f t="shared" si="4"/>
        <v>26.01962751462243</v>
      </c>
      <c r="CB41" s="17">
        <f t="shared" si="5"/>
        <v>25.880933369902447</v>
      </c>
      <c r="CC41" s="17">
        <f t="shared" si="6"/>
        <v>25.743077149351457</v>
      </c>
      <c r="CD41" s="17">
        <f t="shared" si="7"/>
        <v>25.60605347211776</v>
      </c>
      <c r="CE41" s="17">
        <f t="shared" si="8"/>
        <v>25.46985699352904</v>
      </c>
      <c r="CF41" s="17">
        <f t="shared" si="9"/>
        <v>25.33448240483821</v>
      </c>
      <c r="CG41" s="17">
        <f t="shared" si="10"/>
        <v>25.19992443297293</v>
      </c>
      <c r="CH41" s="17">
        <f t="shared" si="11"/>
        <v>25.066177840285736</v>
      </c>
      <c r="CI41" s="17">
        <f t="shared" si="12"/>
        <v>24.739583333333332</v>
      </c>
      <c r="CJ41" s="17">
        <f t="shared" si="13"/>
        <v>24.23469387755102</v>
      </c>
      <c r="CK41" s="17">
        <f t="shared" si="14"/>
        <v>23.75</v>
      </c>
      <c r="CL41" s="17">
        <f t="shared" si="15"/>
        <v>23.284313725490197</v>
      </c>
      <c r="CM41" s="17">
        <f t="shared" si="16"/>
        <v>22.836538461538463</v>
      </c>
      <c r="CN41" s="17">
        <f t="shared" si="17"/>
        <v>22.40566037735849</v>
      </c>
      <c r="CO41" s="17">
        <f t="shared" si="18"/>
        <v>21.990740740740737</v>
      </c>
      <c r="CP41" s="17">
        <f t="shared" si="19"/>
        <v>21.59090909090909</v>
      </c>
      <c r="CQ41" s="17">
        <f t="shared" si="20"/>
        <v>21.205357142857146</v>
      </c>
      <c r="CR41" s="17">
        <f t="shared" si="21"/>
        <v>20.833333333333332</v>
      </c>
      <c r="CS41" s="17">
        <f t="shared" si="22"/>
        <v>20.474137931034484</v>
      </c>
      <c r="CT41" s="17">
        <f t="shared" si="23"/>
        <v>20.127118644067796</v>
      </c>
      <c r="CU41" s="17">
        <f t="shared" si="24"/>
        <v>19.791666666666668</v>
      </c>
      <c r="CW41" s="16">
        <f t="shared" si="25"/>
        <v>0.05781988781580227</v>
      </c>
      <c r="CX41" s="16">
        <f t="shared" si="26"/>
        <v>0.052427424957326885</v>
      </c>
      <c r="CY41" s="16">
        <f t="shared" si="27"/>
        <v>0.04706754079904574</v>
      </c>
      <c r="CZ41" s="16">
        <f t="shared" si="28"/>
        <v>0.04174002613210592</v>
      </c>
      <c r="DA41" s="16">
        <f t="shared" si="29"/>
        <v>0.03644467315431732</v>
      </c>
      <c r="DB41" s="16">
        <f t="shared" si="30"/>
        <v>0.031181275460272495</v>
      </c>
      <c r="DC41" s="16">
        <f t="shared" si="31"/>
        <v>0.02594962803160694</v>
      </c>
      <c r="DD41" s="16">
        <f t="shared" si="32"/>
        <v>0.020749527227283737</v>
      </c>
      <c r="DE41" s="16">
        <f t="shared" si="33"/>
        <v>0.008051451529289766</v>
      </c>
      <c r="DF41" s="16">
        <f t="shared" si="34"/>
        <v>-0.011578776144983594</v>
      </c>
      <c r="DG41" s="16">
        <f t="shared" si="35"/>
        <v>-0.030423794712286067</v>
      </c>
      <c r="DH41" s="16">
        <f t="shared" si="36"/>
        <v>-0.048529792943615924</v>
      </c>
      <c r="DI41" s="16">
        <f t="shared" si="37"/>
        <v>-0.0659394066275869</v>
      </c>
      <c r="DJ41" s="16">
        <f t="shared" si="38"/>
        <v>-0.08269205375744593</v>
      </c>
      <c r="DK41" s="16">
        <f t="shared" si="39"/>
        <v>-0.09882423247508798</v>
      </c>
      <c r="DL41" s="16">
        <f t="shared" si="40"/>
        <v>-0.11436978651208818</v>
      </c>
      <c r="DM41" s="16">
        <f t="shared" si="41"/>
        <v>-0.1293601421906242</v>
      </c>
      <c r="DN41" s="16">
        <f t="shared" si="42"/>
        <v>-0.14382452047693106</v>
      </c>
      <c r="DO41" s="16">
        <f t="shared" si="43"/>
        <v>-0.15779012709819262</v>
      </c>
      <c r="DP41" s="16">
        <f t="shared" si="44"/>
        <v>-0.1712823233255133</v>
      </c>
      <c r="DQ41" s="16">
        <f t="shared" si="45"/>
        <v>-0.18432477967858985</v>
      </c>
    </row>
    <row r="42" spans="1:121" ht="12.75">
      <c r="A42" t="s">
        <v>38</v>
      </c>
      <c r="B42">
        <v>25.71</v>
      </c>
      <c r="C42">
        <v>1.2</v>
      </c>
      <c r="D42" s="1">
        <v>0.048339</v>
      </c>
      <c r="E42" s="2">
        <v>39133</v>
      </c>
      <c r="F42" s="1">
        <v>0.044561</v>
      </c>
      <c r="G42" t="s">
        <v>15</v>
      </c>
      <c r="H42" s="3">
        <v>316002</v>
      </c>
      <c r="I42">
        <v>6.43</v>
      </c>
      <c r="J42" t="s">
        <v>13</v>
      </c>
      <c r="K42">
        <v>25</v>
      </c>
      <c r="L42" s="2">
        <v>41912</v>
      </c>
      <c r="M42" s="6">
        <f t="shared" si="50"/>
        <v>30</v>
      </c>
      <c r="N42" s="6">
        <f t="shared" si="50"/>
        <v>29.268292682926827</v>
      </c>
      <c r="O42" s="6">
        <f t="shared" si="50"/>
        <v>28.57142857142857</v>
      </c>
      <c r="P42" s="6">
        <f t="shared" si="50"/>
        <v>27.906976744186046</v>
      </c>
      <c r="Q42" s="6">
        <f t="shared" si="50"/>
        <v>27.272727272727273</v>
      </c>
      <c r="R42" s="6">
        <f t="shared" si="50"/>
        <v>26.666666666666668</v>
      </c>
      <c r="S42" s="6">
        <f t="shared" si="50"/>
        <v>26.08695652173913</v>
      </c>
      <c r="T42" s="6">
        <f t="shared" si="50"/>
        <v>25.53191489361702</v>
      </c>
      <c r="U42" s="6">
        <f t="shared" si="50"/>
        <v>25</v>
      </c>
      <c r="V42" s="6">
        <f t="shared" si="50"/>
        <v>24.489795918367346</v>
      </c>
      <c r="W42" s="6">
        <f t="shared" si="50"/>
        <v>23.999999999999996</v>
      </c>
      <c r="X42" s="6">
        <f t="shared" si="50"/>
        <v>23.529411764705884</v>
      </c>
      <c r="Y42" s="6">
        <f t="shared" si="50"/>
        <v>23.076923076923077</v>
      </c>
      <c r="Z42" s="6">
        <f t="shared" si="50"/>
        <v>22.641509433962263</v>
      </c>
      <c r="AA42" s="6">
        <f t="shared" si="50"/>
        <v>22.222222222222218</v>
      </c>
      <c r="AB42" s="6">
        <f t="shared" si="50"/>
        <v>21.818181818181817</v>
      </c>
      <c r="AC42" s="6">
        <f t="shared" si="49"/>
        <v>21.42857142857143</v>
      </c>
      <c r="AD42" s="6">
        <f t="shared" si="49"/>
        <v>21.052631578947366</v>
      </c>
      <c r="AE42" s="6">
        <f t="shared" si="49"/>
        <v>20.689655172413794</v>
      </c>
      <c r="AF42" s="6">
        <f t="shared" si="46"/>
        <v>20.338983050847457</v>
      </c>
      <c r="AG42" s="6">
        <f t="shared" si="46"/>
        <v>20</v>
      </c>
      <c r="AH42" s="2">
        <v>39478</v>
      </c>
      <c r="AI42" s="12">
        <f>PRICE($AH42,$L42,$C42/25,AI$2,$K42/0.25,4,3)/4</f>
        <v>26.164703996031207</v>
      </c>
      <c r="AJ42" s="12">
        <f>PRICE($AH42,$L42,$C42/25,AJ$2,$K42/0.25,4,3)/4</f>
        <v>26.015732154727544</v>
      </c>
      <c r="AK42" s="12">
        <f>PRICE($AH42,$L42,$C42/25,AK$2,$K42/0.25,4,3)/4</f>
        <v>25.867725980636145</v>
      </c>
      <c r="AL42" s="12">
        <f>PRICE($AH42,$L42,$C42/25,AL$2,$K42/0.25,4,3)/4</f>
        <v>25.720678824114373</v>
      </c>
      <c r="AM42" s="12">
        <f>PRICE($AH42,$L42,$C42/25,AM$2,$K42/0.25,4,3)/4</f>
        <v>25.57458408338511</v>
      </c>
      <c r="AN42" s="12">
        <f>PRICE($AH42,$L42,$C42/25,AN$2,$K42/0.25,4,3)/4</f>
        <v>25.42943520417776</v>
      </c>
      <c r="AO42" s="12">
        <f>PRICE($AH42,$L42,$C42/25,AO$2,$K42/0.25,4,3)/4</f>
        <v>25.28522567937407</v>
      </c>
      <c r="AP42" s="12">
        <f>PRICE($AH42,$L42,$C42/25,AP$2,$K42/0.25,4,3)/4</f>
        <v>25.141949048655288</v>
      </c>
      <c r="AQ42" s="12">
        <f>PRICE($AH42,$L42,$C42/25,AQ$2,$K42/0.25,4,3)/4</f>
        <v>24.999598898152158</v>
      </c>
      <c r="AR42" s="12">
        <f>PRICE($AH42,$L42,$C42/25,AR$2,$K42/0.25,4,3)/4</f>
        <v>24.858168860098694</v>
      </c>
      <c r="AS42" s="12">
        <f>PRICE($AH42,$L42,$C42/25,AS$2,$K42/0.25,4,3)/4</f>
        <v>24.717652612487527</v>
      </c>
      <c r="AT42" s="12">
        <f>PRICE($AH42,$L42,$C42/25,AT$2,$K42/0.25,4,3)/4</f>
        <v>24.57804387872791</v>
      </c>
      <c r="AU42" s="12">
        <f>PRICE($AH42,$L42,$C42/25,AU$2,$K42/0.25,4,3)/4</f>
        <v>24.439336427307616</v>
      </c>
      <c r="AV42" s="12">
        <f>PRICE($AH42,$L42,$C42/25,AV$2,$K42/0.25,4,3)/4</f>
        <v>24.301524071455606</v>
      </c>
      <c r="AW42" s="12">
        <f>PRICE($AH42,$L42,$C42/25,AW$2,$K42/0.25,4,3)/4</f>
        <v>24.164600668809086</v>
      </c>
      <c r="AX42" s="12">
        <f>PRICE($AH42,$L42,$C42/25,AX$2,$K42/0.25,4,3)/4</f>
        <v>24.028560121082023</v>
      </c>
      <c r="AY42" s="12">
        <f>PRICE($AH42,$L42,$C42/25,AY$2,$K42/0.25,4,3)/4</f>
        <v>23.89339637373611</v>
      </c>
      <c r="AZ42" s="12">
        <f>PRICE($AH42,$L42,$C42/25,AZ$2,$K42/0.25,4,3)/4</f>
        <v>23.759103415655424</v>
      </c>
      <c r="BA42" s="12">
        <f>PRICE($AH42,$L42,$C42/25,BA$2,$K42/0.25,4,3)/4</f>
        <v>23.6256752788225</v>
      </c>
      <c r="BB42" s="12">
        <f>PRICE($AH42,$L42,$C42/25,BB$2,$K42/0.25,4,3)/4</f>
        <v>23.49310603799689</v>
      </c>
      <c r="BC42" s="12">
        <f>PRICE($AH42,$L42,$C42/25,BC$2,$K42/0.25,4,3)/4</f>
        <v>23.361389810397412</v>
      </c>
      <c r="BE42" s="11">
        <f>PRICE($AH42,$L42-4*365,$C42/25,BE$2,($K42+1)/0.25,4,3)/4</f>
        <v>26.402628013077248</v>
      </c>
      <c r="BF42" s="11">
        <f>PRICE($AH42,$L42-4*365,$C42/25,BF$2,($K42+1)/0.25,4,3)/4</f>
        <v>26.33666012752503</v>
      </c>
      <c r="BG42" s="11">
        <f>PRICE($AH42,$L42-4*365,$C42/25,BG$2,($K42+1)/0.25,4,3)/4</f>
        <v>26.270878985719417</v>
      </c>
      <c r="BH42" s="11">
        <f>PRICE($AH42,$L42-4*365,$C42/25,BH$2,($K42+1)/0.25,4,3)/4</f>
        <v>26.20528400850381</v>
      </c>
      <c r="BI42" s="11">
        <f>PRICE($AH42,$L42-4*365,$C42/25,BI$2,($K42+1)/0.25,4,3)/4</f>
        <v>26.139874618666493</v>
      </c>
      <c r="BJ42" s="11">
        <f>PRICE($AH42,$L42-4*365,$C42/25,BJ$2,($K42+1)/0.25,4,3)/4</f>
        <v>26.07465024093316</v>
      </c>
      <c r="BK42" s="11">
        <f>PRICE($AH42,$L42-4*365,$C42/25,BK$2,($K42+1)/0.25,4,3)/4</f>
        <v>26.009610301960326</v>
      </c>
      <c r="BL42" s="11">
        <f>PRICE($AH42,$L42-4*365,$C42/25,BL$2,($K42+1)/0.25,4,3)/4</f>
        <v>25.944754230328183</v>
      </c>
      <c r="BM42" s="11">
        <f>PRICE($AH42,$L42-4*365,$C42/25,BM$2,($K42+1)/0.25,4,3)/4</f>
        <v>25.88008145653351</v>
      </c>
      <c r="BN42" s="11">
        <f>PRICE($AH42,$L42-4*365,$C42/25,BN$2,($K42+1)/0.25,4,3)/4</f>
        <v>25.81559141298308</v>
      </c>
      <c r="BO42" s="11">
        <f>PRICE($AH42,$L42-4*365,$C42/25,BO$2,($K42+1)/0.25,4,3)/4</f>
        <v>25.751283533986623</v>
      </c>
      <c r="BP42" s="11">
        <f>PRICE($AH42,$L42-4*365,$C42/25,BP$2,($K42+1)/0.25,4,3)/4</f>
        <v>25.687157255749785</v>
      </c>
      <c r="BQ42" s="11">
        <f>PRICE($AH42,$L42-4*365,$C42/25,BQ$2,($K42+1)/0.25,4,3)/4</f>
        <v>25.623212016367706</v>
      </c>
      <c r="BR42" s="11">
        <f>PRICE($AH42,$L42-4*365,$C42/25,BR$2,($K42+1)/0.25,4,3)/4</f>
        <v>25.55944725581775</v>
      </c>
      <c r="BS42" s="11">
        <f>PRICE($AH42,$L42-4*365,$C42/25,BS$2,($K42+1)/0.25,4,3)/4</f>
        <v>25.49586241595314</v>
      </c>
      <c r="BT42" s="11">
        <f>PRICE($AH42,$L42-4*365,$C42/25,BT$2,($K42+1)/0.25,4,3)/4</f>
        <v>25.43245694049601</v>
      </c>
      <c r="BU42" s="11">
        <f>PRICE($AH42,$L42-4*365,$C42/25,BU$2,($K42+1)/0.25,4,3)/4</f>
        <v>25.369230275030517</v>
      </c>
      <c r="BV42" s="11">
        <f>PRICE($AH42,$L42-4*365,$C42/25,BV$2,($K42+1)/0.25,4,3)/4</f>
        <v>25.306181866996504</v>
      </c>
      <c r="BW42" s="11">
        <f>PRICE($AH42,$L42-4*365,$C42/25,BW$2,($K42+1)/0.25,4,3)/4</f>
        <v>25.243311165682623</v>
      </c>
      <c r="BX42" s="11">
        <f>PRICE($AH42,$L42-4*365,$C42/25,BX$2,($K42+1)/0.25,4,3)/4</f>
        <v>25.18061762221954</v>
      </c>
      <c r="BY42" s="11">
        <f>PRICE($AH42,$L42-4*365,$C42/25,BY$2,($K42+1)/0.25,4,3)/4</f>
        <v>25.118100689573666</v>
      </c>
      <c r="CA42" s="17">
        <f t="shared" si="4"/>
        <v>26.164703996031207</v>
      </c>
      <c r="CB42" s="17">
        <f t="shared" si="5"/>
        <v>26.015732154727544</v>
      </c>
      <c r="CC42" s="17">
        <f t="shared" si="6"/>
        <v>25.867725980636145</v>
      </c>
      <c r="CD42" s="17">
        <f t="shared" si="7"/>
        <v>25.720678824114373</v>
      </c>
      <c r="CE42" s="17">
        <f t="shared" si="8"/>
        <v>25.57458408338511</v>
      </c>
      <c r="CF42" s="17">
        <f t="shared" si="9"/>
        <v>25.42943520417776</v>
      </c>
      <c r="CG42" s="17">
        <f t="shared" si="10"/>
        <v>25.28522567937407</v>
      </c>
      <c r="CH42" s="17">
        <f t="shared" si="11"/>
        <v>25.141949048655288</v>
      </c>
      <c r="CI42" s="17">
        <f t="shared" si="12"/>
        <v>24.999598898152158</v>
      </c>
      <c r="CJ42" s="17">
        <f t="shared" si="13"/>
        <v>24.489795918367346</v>
      </c>
      <c r="CK42" s="17">
        <f t="shared" si="14"/>
        <v>23.999999999999996</v>
      </c>
      <c r="CL42" s="17">
        <f t="shared" si="15"/>
        <v>23.529411764705884</v>
      </c>
      <c r="CM42" s="17">
        <f t="shared" si="16"/>
        <v>23.076923076923077</v>
      </c>
      <c r="CN42" s="17">
        <f t="shared" si="17"/>
        <v>22.641509433962263</v>
      </c>
      <c r="CO42" s="17">
        <f t="shared" si="18"/>
        <v>22.222222222222218</v>
      </c>
      <c r="CP42" s="17">
        <f t="shared" si="19"/>
        <v>21.818181818181817</v>
      </c>
      <c r="CQ42" s="17">
        <f t="shared" si="20"/>
        <v>21.42857142857143</v>
      </c>
      <c r="CR42" s="17">
        <f t="shared" si="21"/>
        <v>21.052631578947366</v>
      </c>
      <c r="CS42" s="17">
        <f t="shared" si="22"/>
        <v>20.689655172413794</v>
      </c>
      <c r="CT42" s="17">
        <f t="shared" si="23"/>
        <v>20.338983050847457</v>
      </c>
      <c r="CU42" s="17">
        <f t="shared" si="24"/>
        <v>20</v>
      </c>
      <c r="CW42" s="16">
        <f t="shared" si="25"/>
        <v>0.0643603265667525</v>
      </c>
      <c r="CX42" s="16">
        <f t="shared" si="26"/>
        <v>0.05856601146353735</v>
      </c>
      <c r="CY42" s="16">
        <f t="shared" si="27"/>
        <v>0.05280925634524092</v>
      </c>
      <c r="CZ42" s="16">
        <f t="shared" si="28"/>
        <v>0.04708980257154294</v>
      </c>
      <c r="DA42" s="16">
        <f t="shared" si="29"/>
        <v>0.04140739336387034</v>
      </c>
      <c r="DB42" s="16">
        <f t="shared" si="30"/>
        <v>0.03576177379143375</v>
      </c>
      <c r="DC42" s="16">
        <f t="shared" si="31"/>
        <v>0.030152690757450973</v>
      </c>
      <c r="DD42" s="16">
        <f t="shared" si="32"/>
        <v>0.02457989298542529</v>
      </c>
      <c r="DE42" s="16">
        <f t="shared" si="33"/>
        <v>0.019043131005529235</v>
      </c>
      <c r="DF42" s="16">
        <f t="shared" si="34"/>
        <v>-0.0007858452599244226</v>
      </c>
      <c r="DG42" s="16">
        <f t="shared" si="35"/>
        <v>-0.019836639439906878</v>
      </c>
      <c r="DH42" s="16">
        <f t="shared" si="36"/>
        <v>-0.03814034365204655</v>
      </c>
      <c r="DI42" s="16">
        <f t="shared" si="37"/>
        <v>-0.055740059240642736</v>
      </c>
      <c r="DJ42" s="16">
        <f t="shared" si="38"/>
        <v>-0.07267563461834847</v>
      </c>
      <c r="DK42" s="16">
        <f t="shared" si="39"/>
        <v>-0.08898396646354667</v>
      </c>
      <c r="DL42" s="16">
        <f t="shared" si="40"/>
        <v>-0.10469926805982832</v>
      </c>
      <c r="DM42" s="16">
        <f t="shared" si="41"/>
        <v>-0.11985330888481416</v>
      </c>
      <c r="DN42" s="16">
        <f t="shared" si="42"/>
        <v>-0.13447562897909904</v>
      </c>
      <c r="DO42" s="16">
        <f t="shared" si="43"/>
        <v>-0.1485937311390979</v>
      </c>
      <c r="DP42" s="16">
        <f t="shared" si="44"/>
        <v>-0.16223325356485974</v>
      </c>
      <c r="DQ42" s="16">
        <f t="shared" si="45"/>
        <v>-0.17541812524309608</v>
      </c>
    </row>
    <row r="43" spans="1:121" ht="13.5" thickBot="1">
      <c r="A43" t="s">
        <v>27</v>
      </c>
      <c r="B43">
        <v>24.71</v>
      </c>
      <c r="C43">
        <v>1.1125</v>
      </c>
      <c r="D43" s="1">
        <v>0.048771</v>
      </c>
      <c r="E43" s="2">
        <v>39133</v>
      </c>
      <c r="F43" s="1">
        <v>0.045393</v>
      </c>
      <c r="G43" t="s">
        <v>15</v>
      </c>
      <c r="H43" s="3">
        <v>371574</v>
      </c>
      <c r="I43">
        <v>16.3</v>
      </c>
      <c r="J43" t="s">
        <v>13</v>
      </c>
      <c r="K43">
        <v>25</v>
      </c>
      <c r="L43" s="2">
        <v>42094</v>
      </c>
      <c r="M43" s="6">
        <f t="shared" si="50"/>
        <v>27.8125</v>
      </c>
      <c r="N43" s="6">
        <f t="shared" si="50"/>
        <v>27.134146341463413</v>
      </c>
      <c r="O43" s="6">
        <f t="shared" si="50"/>
        <v>26.488095238095237</v>
      </c>
      <c r="P43" s="6">
        <f t="shared" si="50"/>
        <v>25.872093023255818</v>
      </c>
      <c r="Q43" s="6">
        <f t="shared" si="50"/>
        <v>25.28409090909091</v>
      </c>
      <c r="R43" s="6">
        <f t="shared" si="50"/>
        <v>24.722222222222225</v>
      </c>
      <c r="S43" s="6">
        <f t="shared" si="50"/>
        <v>24.184782608695652</v>
      </c>
      <c r="T43" s="6">
        <f t="shared" si="50"/>
        <v>23.670212765957448</v>
      </c>
      <c r="U43" s="6">
        <f t="shared" si="50"/>
        <v>23.177083333333332</v>
      </c>
      <c r="V43" s="6">
        <f t="shared" si="50"/>
        <v>22.70408163265306</v>
      </c>
      <c r="W43" s="6">
        <f t="shared" si="50"/>
        <v>22.25</v>
      </c>
      <c r="X43" s="6">
        <f t="shared" si="50"/>
        <v>21.81372549019608</v>
      </c>
      <c r="Y43" s="6">
        <f t="shared" si="50"/>
        <v>21.39423076923077</v>
      </c>
      <c r="Z43" s="6">
        <f t="shared" si="50"/>
        <v>20.99056603773585</v>
      </c>
      <c r="AA43" s="6">
        <f t="shared" si="50"/>
        <v>20.60185185185185</v>
      </c>
      <c r="AB43" s="6">
        <f t="shared" si="50"/>
        <v>20.227272727272727</v>
      </c>
      <c r="AC43" s="6">
        <f t="shared" si="49"/>
        <v>19.86607142857143</v>
      </c>
      <c r="AD43" s="6">
        <f t="shared" si="49"/>
        <v>19.517543859649123</v>
      </c>
      <c r="AE43" s="6">
        <f t="shared" si="49"/>
        <v>19.181034482758623</v>
      </c>
      <c r="AF43" s="6">
        <f t="shared" si="46"/>
        <v>18.85593220338983</v>
      </c>
      <c r="AG43" s="6">
        <f t="shared" si="46"/>
        <v>18.541666666666668</v>
      </c>
      <c r="AH43" s="2">
        <v>39478</v>
      </c>
      <c r="AI43" s="12">
        <f>PRICE($AH43,$L43,$C43/25,AI$2,$K43/0.25,4,3)/4</f>
        <v>25.697528689347855</v>
      </c>
      <c r="AJ43" s="12">
        <f>PRICE($AH43,$L43,$C43/25,AJ$2,$K43/0.25,4,3)/4</f>
        <v>25.54054923175824</v>
      </c>
      <c r="AK43" s="12">
        <f>PRICE($AH43,$L43,$C43/25,AK$2,$K43/0.25,4,3)/4</f>
        <v>25.38466012328687</v>
      </c>
      <c r="AL43" s="12">
        <f>PRICE($AH43,$L43,$C43/25,AL$2,$K43/0.25,4,3)/4</f>
        <v>25.229853335430544</v>
      </c>
      <c r="AM43" s="12">
        <f>PRICE($AH43,$L43,$C43/25,AM$2,$K43/0.25,4,3)/4</f>
        <v>25.07612090135179</v>
      </c>
      <c r="AN43" s="12">
        <f>PRICE($AH43,$L43,$C43/25,AN$2,$K43/0.25,4,3)/4</f>
        <v>24.923454915386728</v>
      </c>
      <c r="AO43" s="12">
        <f>PRICE($AH43,$L43,$C43/25,AO$2,$K43/0.25,4,3)/4</f>
        <v>24.77184753255904</v>
      </c>
      <c r="AP43" s="12">
        <f>PRICE($AH43,$L43,$C43/25,AP$2,$K43/0.25,4,3)/4</f>
        <v>24.62129096809657</v>
      </c>
      <c r="AQ43" s="12">
        <f>PRICE($AH43,$L43,$C43/25,AQ$2,$K43/0.25,4,3)/4</f>
        <v>24.471777496951916</v>
      </c>
      <c r="AR43" s="12">
        <f>PRICE($AH43,$L43,$C43/25,AR$2,$K43/0.25,4,3)/4</f>
        <v>24.323299453328133</v>
      </c>
      <c r="AS43" s="12">
        <f>PRICE($AH43,$L43,$C43/25,AS$2,$K43/0.25,4,3)/4</f>
        <v>24.17584923020719</v>
      </c>
      <c r="AT43" s="12">
        <f>PRICE($AH43,$L43,$C43/25,AT$2,$K43/0.25,4,3)/4</f>
        <v>24.02941927888225</v>
      </c>
      <c r="AU43" s="12">
        <f>PRICE($AH43,$L43,$C43/25,AU$2,$K43/0.25,4,3)/4</f>
        <v>23.88400210849516</v>
      </c>
      <c r="AV43" s="12">
        <f>PRICE($AH43,$L43,$C43/25,AV$2,$K43/0.25,4,3)/4</f>
        <v>23.73959028557573</v>
      </c>
      <c r="AW43" s="12">
        <f>PRICE($AH43,$L43,$C43/25,AW$2,$K43/0.25,4,3)/4</f>
        <v>23.59617643358679</v>
      </c>
      <c r="AX43" s="12">
        <f>PRICE($AH43,$L43,$C43/25,AX$2,$K43/0.25,4,3)/4</f>
        <v>23.453753232471627</v>
      </c>
      <c r="AY43" s="12">
        <f>PRICE($AH43,$L43,$C43/25,AY$2,$K43/0.25,4,3)/4</f>
        <v>23.31231341820523</v>
      </c>
      <c r="AZ43" s="12">
        <f>PRICE($AH43,$L43,$C43/25,AZ$2,$K43/0.25,4,3)/4</f>
        <v>23.17184978235027</v>
      </c>
      <c r="BA43" s="12">
        <f>PRICE($AH43,$L43,$C43/25,BA$2,$K43/0.25,4,3)/4</f>
        <v>23.03235517161565</v>
      </c>
      <c r="BB43" s="12">
        <f>PRICE($AH43,$L43,$C43/25,BB$2,$K43/0.25,4,3)/4</f>
        <v>22.893822487418632</v>
      </c>
      <c r="BC43" s="12">
        <f>PRICE($AH43,$L43,$C43/25,BC$2,$K43/0.25,4,3)/4</f>
        <v>22.75624468545183</v>
      </c>
      <c r="BE43" s="11">
        <f>PRICE($AH43,$L43-4*365,$C43/25,BE$2,($K43+1)/0.25,4,3)/4</f>
        <v>26.21440046391353</v>
      </c>
      <c r="BF43" s="11">
        <f>PRICE($AH43,$L43-4*365,$C43/25,BF$2,($K43+1)/0.25,4,3)/4</f>
        <v>26.13716677290292</v>
      </c>
      <c r="BG43" s="11">
        <f>PRICE($AH43,$L43-4*365,$C43/25,BG$2,($K43+1)/0.25,4,3)/4</f>
        <v>26.06018853534334</v>
      </c>
      <c r="BH43" s="11">
        <f>PRICE($AH43,$L43-4*365,$C43/25,BH$2,($K43+1)/0.25,4,3)/4</f>
        <v>25.983464835223412</v>
      </c>
      <c r="BI43" s="11">
        <f>PRICE($AH43,$L43-4*365,$C43/25,BI$2,($K43+1)/0.25,4,3)/4</f>
        <v>25.906994760054392</v>
      </c>
      <c r="BJ43" s="11">
        <f>PRICE($AH43,$L43-4*365,$C43/25,BJ$2,($K43+1)/0.25,4,3)/4</f>
        <v>25.83077740085523</v>
      </c>
      <c r="BK43" s="11">
        <f>PRICE($AH43,$L43-4*365,$C43/25,BK$2,($K43+1)/0.25,4,3)/4</f>
        <v>25.75481185213861</v>
      </c>
      <c r="BL43" s="11">
        <f>PRICE($AH43,$L43-4*365,$C43/25,BL$2,($K43+1)/0.25,4,3)/4</f>
        <v>25.679097211896494</v>
      </c>
      <c r="BM43" s="11">
        <f>PRICE($AH43,$L43-4*365,$C43/25,BM$2,($K43+1)/0.25,4,3)/4</f>
        <v>25.60363258158564</v>
      </c>
      <c r="BN43" s="11">
        <f>PRICE($AH43,$L43-4*365,$C43/25,BN$2,($K43+1)/0.25,4,3)/4</f>
        <v>25.52841706611383</v>
      </c>
      <c r="BO43" s="11">
        <f>PRICE($AH43,$L43-4*365,$C43/25,BO$2,($K43+1)/0.25,4,3)/4</f>
        <v>25.453449773825543</v>
      </c>
      <c r="BP43" s="11">
        <f>PRICE($AH43,$L43-4*365,$C43/25,BP$2,($K43+1)/0.25,4,3)/4</f>
        <v>25.378729816487684</v>
      </c>
      <c r="BQ43" s="11">
        <f>PRICE($AH43,$L43-4*365,$C43/25,BQ$2,($K43+1)/0.25,4,3)/4</f>
        <v>25.304256309276067</v>
      </c>
      <c r="BR43" s="11">
        <f>PRICE($AH43,$L43-4*365,$C43/25,BR$2,($K43+1)/0.25,4,3)/4</f>
        <v>25.230028370760913</v>
      </c>
      <c r="BS43" s="11">
        <f>PRICE($AH43,$L43-4*365,$C43/25,BS$2,($K43+1)/0.25,4,3)/4</f>
        <v>25.156045122893463</v>
      </c>
      <c r="BT43" s="11">
        <f>PRICE($AH43,$L43-4*365,$C43/25,BT$2,($K43+1)/0.25,4,3)/4</f>
        <v>25.082305690991934</v>
      </c>
      <c r="BU43" s="11">
        <f>PRICE($AH43,$L43-4*365,$C43/25,BU$2,($K43+1)/0.25,4,3)/4</f>
        <v>25.00880920372758</v>
      </c>
      <c r="BV43" s="11">
        <f>PRICE($AH43,$L43-4*365,$C43/25,BV$2,($K43+1)/0.25,4,3)/4</f>
        <v>24.935554793111375</v>
      </c>
      <c r="BW43" s="11">
        <f>PRICE($AH43,$L43-4*365,$C43/25,BW$2,($K43+1)/0.25,4,3)/4</f>
        <v>24.862541594480167</v>
      </c>
      <c r="BX43" s="11">
        <f>PRICE($AH43,$L43-4*365,$C43/25,BX$2,($K43+1)/0.25,4,3)/4</f>
        <v>24.789768746482917</v>
      </c>
      <c r="BY43" s="11">
        <f>PRICE($AH43,$L43-4*365,$C43/25,BY$2,($K43+1)/0.25,4,3)/4</f>
        <v>24.71723539106763</v>
      </c>
      <c r="CA43" s="17">
        <f t="shared" si="4"/>
        <v>25.697528689347855</v>
      </c>
      <c r="CB43" s="17">
        <f t="shared" si="5"/>
        <v>25.54054923175824</v>
      </c>
      <c r="CC43" s="17">
        <f t="shared" si="6"/>
        <v>25.38466012328687</v>
      </c>
      <c r="CD43" s="17">
        <f t="shared" si="7"/>
        <v>25.229853335430544</v>
      </c>
      <c r="CE43" s="17">
        <f t="shared" si="8"/>
        <v>25.07612090135179</v>
      </c>
      <c r="CF43" s="17">
        <f t="shared" si="9"/>
        <v>24.722222222222225</v>
      </c>
      <c r="CG43" s="17">
        <f t="shared" si="10"/>
        <v>24.184782608695652</v>
      </c>
      <c r="CH43" s="17">
        <f t="shared" si="11"/>
        <v>23.670212765957448</v>
      </c>
      <c r="CI43" s="17">
        <f t="shared" si="12"/>
        <v>23.177083333333332</v>
      </c>
      <c r="CJ43" s="17">
        <f t="shared" si="13"/>
        <v>22.70408163265306</v>
      </c>
      <c r="CK43" s="17">
        <f t="shared" si="14"/>
        <v>22.25</v>
      </c>
      <c r="CL43" s="17">
        <f t="shared" si="15"/>
        <v>21.81372549019608</v>
      </c>
      <c r="CM43" s="17">
        <f t="shared" si="16"/>
        <v>21.39423076923077</v>
      </c>
      <c r="CN43" s="17">
        <f t="shared" si="17"/>
        <v>20.99056603773585</v>
      </c>
      <c r="CO43" s="17">
        <f t="shared" si="18"/>
        <v>20.60185185185185</v>
      </c>
      <c r="CP43" s="17">
        <f t="shared" si="19"/>
        <v>20.227272727272727</v>
      </c>
      <c r="CQ43" s="17">
        <f t="shared" si="20"/>
        <v>19.86607142857143</v>
      </c>
      <c r="CR43" s="17">
        <f t="shared" si="21"/>
        <v>19.517543859649123</v>
      </c>
      <c r="CS43" s="17">
        <f t="shared" si="22"/>
        <v>19.181034482758623</v>
      </c>
      <c r="CT43" s="17">
        <f t="shared" si="23"/>
        <v>18.85593220338983</v>
      </c>
      <c r="CU43" s="17">
        <f t="shared" si="24"/>
        <v>18.541666666666668</v>
      </c>
      <c r="CW43" s="16">
        <f t="shared" si="25"/>
        <v>0.08498699673605237</v>
      </c>
      <c r="CX43" s="16">
        <f t="shared" si="26"/>
        <v>0.07863412512174195</v>
      </c>
      <c r="CY43" s="16">
        <f t="shared" si="27"/>
        <v>0.0723253793317229</v>
      </c>
      <c r="CZ43" s="16">
        <f t="shared" si="28"/>
        <v>0.066060434456922</v>
      </c>
      <c r="DA43" s="16">
        <f t="shared" si="29"/>
        <v>0.05983896808384426</v>
      </c>
      <c r="DB43" s="16">
        <f t="shared" si="30"/>
        <v>0.04551688475201243</v>
      </c>
      <c r="DC43" s="16">
        <f t="shared" si="31"/>
        <v>0.023767001565991652</v>
      </c>
      <c r="DD43" s="16">
        <f t="shared" si="32"/>
        <v>0.0029426453240570805</v>
      </c>
      <c r="DE43" s="16">
        <f t="shared" si="33"/>
        <v>-0.01701402940779717</v>
      </c>
      <c r="DF43" s="16">
        <f t="shared" si="34"/>
        <v>-0.036156145987330635</v>
      </c>
      <c r="DG43" s="16">
        <f t="shared" si="35"/>
        <v>-0.05453257790368271</v>
      </c>
      <c r="DH43" s="16">
        <f t="shared" si="36"/>
        <v>-0.07218836543115825</v>
      </c>
      <c r="DI43" s="16">
        <f t="shared" si="37"/>
        <v>-0.08916508420757707</v>
      </c>
      <c r="DJ43" s="16">
        <f t="shared" si="38"/>
        <v>-0.10550117208677257</v>
      </c>
      <c r="DK43" s="16">
        <f t="shared" si="39"/>
        <v>-0.1212322196741461</v>
      </c>
      <c r="DL43" s="16">
        <f t="shared" si="40"/>
        <v>-0.13639122916743318</v>
      </c>
      <c r="DM43" s="16">
        <f t="shared" si="41"/>
        <v>-0.1510088454645313</v>
      </c>
      <c r="DN43" s="16">
        <f t="shared" si="42"/>
        <v>-0.16511356294418766</v>
      </c>
      <c r="DO43" s="16">
        <f t="shared" si="43"/>
        <v>-0.17873191085557982</v>
      </c>
      <c r="DP43" s="16">
        <f t="shared" si="44"/>
        <v>-0.1918886198547215</v>
      </c>
      <c r="DQ43" s="16">
        <f t="shared" si="45"/>
        <v>-0.2046067718872251</v>
      </c>
    </row>
    <row r="44" spans="1:121" ht="13.5" thickBot="1">
      <c r="A44" t="s">
        <v>57</v>
      </c>
      <c r="B44">
        <v>24.69</v>
      </c>
      <c r="C44">
        <v>1.1125</v>
      </c>
      <c r="D44" s="1">
        <v>0.048324</v>
      </c>
      <c r="E44" s="2">
        <v>39133</v>
      </c>
      <c r="F44" s="1">
        <v>0.045434</v>
      </c>
      <c r="G44" t="s">
        <v>12</v>
      </c>
      <c r="H44" s="3">
        <v>1057583</v>
      </c>
      <c r="I44">
        <v>16.29</v>
      </c>
      <c r="J44" t="s">
        <v>13</v>
      </c>
      <c r="K44">
        <v>25</v>
      </c>
      <c r="L44" s="2">
        <v>42369</v>
      </c>
      <c r="M44" s="6">
        <f t="shared" si="50"/>
        <v>27.8125</v>
      </c>
      <c r="N44" s="6">
        <f t="shared" si="50"/>
        <v>27.134146341463413</v>
      </c>
      <c r="O44" s="6">
        <f t="shared" si="50"/>
        <v>26.488095238095237</v>
      </c>
      <c r="P44" s="6">
        <f t="shared" si="50"/>
        <v>25.872093023255818</v>
      </c>
      <c r="Q44" s="6">
        <f t="shared" si="50"/>
        <v>25.28409090909091</v>
      </c>
      <c r="R44" s="6">
        <f t="shared" si="50"/>
        <v>24.722222222222225</v>
      </c>
      <c r="S44" s="6">
        <f t="shared" si="50"/>
        <v>24.184782608695652</v>
      </c>
      <c r="T44" s="6">
        <f t="shared" si="50"/>
        <v>23.670212765957448</v>
      </c>
      <c r="U44" s="6">
        <f t="shared" si="50"/>
        <v>23.177083333333332</v>
      </c>
      <c r="V44" s="6">
        <f t="shared" si="50"/>
        <v>22.70408163265306</v>
      </c>
      <c r="W44" s="6">
        <f t="shared" si="50"/>
        <v>22.25</v>
      </c>
      <c r="X44" s="6">
        <f t="shared" si="50"/>
        <v>21.81372549019608</v>
      </c>
      <c r="Y44" s="6">
        <f t="shared" si="50"/>
        <v>21.39423076923077</v>
      </c>
      <c r="Z44" s="6">
        <f t="shared" si="50"/>
        <v>20.99056603773585</v>
      </c>
      <c r="AA44" s="6">
        <f t="shared" si="50"/>
        <v>20.60185185185185</v>
      </c>
      <c r="AB44" s="6">
        <f t="shared" si="50"/>
        <v>20.227272727272727</v>
      </c>
      <c r="AC44" s="6">
        <f t="shared" si="49"/>
        <v>19.86607142857143</v>
      </c>
      <c r="AD44" s="6">
        <f t="shared" si="49"/>
        <v>19.517543859649123</v>
      </c>
      <c r="AE44" s="6">
        <f t="shared" si="49"/>
        <v>19.181034482758623</v>
      </c>
      <c r="AF44" s="6">
        <f t="shared" si="46"/>
        <v>18.85593220338983</v>
      </c>
      <c r="AG44" s="6">
        <f t="shared" si="46"/>
        <v>18.541666666666668</v>
      </c>
      <c r="AH44" s="2">
        <v>39478</v>
      </c>
      <c r="AI44" s="12">
        <f>PRICE($AH44,$L44,$C44/25,AI$2,$K44/0.25,4,3)/4</f>
        <v>25.759720559227546</v>
      </c>
      <c r="AJ44" s="12">
        <f>PRICE($AH44,$L44,$C44/25,AJ$2,$K44/0.25,4,3)/4</f>
        <v>25.58855510094323</v>
      </c>
      <c r="AK44" s="12">
        <f>PRICE($AH44,$L44,$C44/25,AK$2,$K44/0.25,4,3)/4</f>
        <v>25.418690936460514</v>
      </c>
      <c r="AL44" s="12">
        <f>PRICE($AH44,$L44,$C44/25,AL$2,$K44/0.25,4,3)/4</f>
        <v>25.250117580770144</v>
      </c>
      <c r="AM44" s="12">
        <f>PRICE($AH44,$L44,$C44/25,AM$2,$K44/0.25,4,3)/4</f>
        <v>25.08282463684101</v>
      </c>
      <c r="AN44" s="12">
        <f>PRICE($AH44,$L44,$C44/25,AN$2,$K44/0.25,4,3)/4</f>
        <v>24.916801794855232</v>
      </c>
      <c r="AO44" s="12">
        <f>PRICE($AH44,$L44,$C44/25,AO$2,$K44/0.25,4,3)/4</f>
        <v>24.752038831452325</v>
      </c>
      <c r="AP44" s="12">
        <f>PRICE($AH44,$L44,$C44/25,AP$2,$K44/0.25,4,3)/4</f>
        <v>24.58852560897858</v>
      </c>
      <c r="AQ44" s="12">
        <f>PRICE($AH44,$L44,$C44/25,AQ$2,$K44/0.25,4,3)/4</f>
        <v>24.42625207474326</v>
      </c>
      <c r="AR44" s="12">
        <f>PRICE($AH44,$L44,$C44/25,AR$2,$K44/0.25,4,3)/4</f>
        <v>24.2652082602827</v>
      </c>
      <c r="AS44" s="12">
        <f>PRICE($AH44,$L44,$C44/25,AS$2,$K44/0.25,4,3)/4</f>
        <v>24.105384280629693</v>
      </c>
      <c r="AT44" s="12">
        <f>PRICE($AH44,$L44,$C44/25,AT$2,$K44/0.25,4,3)/4</f>
        <v>23.94677033358942</v>
      </c>
      <c r="AU44" s="12">
        <f>PRICE($AH44,$L44,$C44/25,AU$2,$K44/0.25,4,3)/4</f>
        <v>23.78935669902326</v>
      </c>
      <c r="AV44" s="12">
        <f>PRICE($AH44,$L44,$C44/25,AV$2,$K44/0.25,4,3)/4</f>
        <v>23.633133738136905</v>
      </c>
      <c r="AW44" s="12">
        <f>PRICE($AH44,$L44,$C44/25,AW$2,$K44/0.25,4,3)/4</f>
        <v>23.478091892776924</v>
      </c>
      <c r="AX44" s="12">
        <f>PRICE($AH44,$L44,$C44/25,AX$2,$K44/0.25,4,3)/4</f>
        <v>23.32422168473219</v>
      </c>
      <c r="AY44" s="12">
        <f>PRICE($AH44,$L44,$C44/25,AY$2,$K44/0.25,4,3)/4</f>
        <v>23.171513715041602</v>
      </c>
      <c r="AZ44" s="12">
        <f>PRICE($AH44,$L44,$C44/25,AZ$2,$K44/0.25,4,3)/4</f>
        <v>23.01995866330918</v>
      </c>
      <c r="BA44" s="12">
        <f>PRICE($AH44,$L44,$C44/25,BA$2,$K44/0.25,4,3)/4</f>
        <v>22.869547287024023</v>
      </c>
      <c r="BB44" s="12">
        <f>PRICE($AH44,$L44,$C44/25,BB$2,$K44/0.25,4,3)/4</f>
        <v>22.720270420886436</v>
      </c>
      <c r="BC44" s="12">
        <f>PRICE($AH44,$L44,$C44/25,BC$2,$K44/0.25,4,3)/4</f>
        <v>22.57211897614126</v>
      </c>
      <c r="BE44" s="11">
        <f>PRICE($AH44,$L44-4*365,$C44/25,BE$2,($K44+1)/0.25,4,3)/4</f>
        <v>26.26139135945291</v>
      </c>
      <c r="BF44" s="11">
        <f>PRICE($AH44,$L44-4*365,$C44/25,BF$2,($K44+1)/0.25,4,3)/4</f>
        <v>26.16719657344407</v>
      </c>
      <c r="BG44" s="11">
        <f>PRICE($AH44,$L44-4*365,$C44/25,BG$2,($K44+1)/0.25,4,3)/4</f>
        <v>26.073379529958185</v>
      </c>
      <c r="BH44" s="11">
        <f>PRICE($AH44,$L44-4*365,$C44/25,BH$2,($K44+1)/0.25,4,3)/4</f>
        <v>25.979938602541353</v>
      </c>
      <c r="BI44" s="11">
        <f>PRICE($AH44,$L44-4*365,$C44/25,BI$2,($K44+1)/0.25,4,3)/4</f>
        <v>25.886872172176584</v>
      </c>
      <c r="BJ44" s="11">
        <f>PRICE($AH44,$L44-4*365,$C44/25,BJ$2,($K44+1)/0.25,4,3)/4</f>
        <v>25.794178627247256</v>
      </c>
      <c r="BK44" s="11">
        <f>PRICE($AH44,$L44-4*365,$C44/25,BK$2,($K44+1)/0.25,4,3)/4</f>
        <v>25.70185636350192</v>
      </c>
      <c r="BL44" s="11">
        <f>PRICE($AH44,$L44-4*365,$C44/25,BL$2,($K44+1)/0.25,4,3)/4</f>
        <v>25.609903784018552</v>
      </c>
      <c r="BM44" s="11">
        <f>PRICE($AH44,$L44-4*365,$C44/25,BM$2,($K44+1)/0.25,4,3)/4</f>
        <v>25.5183192991689</v>
      </c>
      <c r="BN44" s="11">
        <f>PRICE($AH44,$L44-4*365,$C44/25,BN$2,($K44+1)/0.25,4,3)/4</f>
        <v>25.427101326583845</v>
      </c>
      <c r="BO44" s="11">
        <f>PRICE($AH44,$L44-4*365,$C44/25,BO$2,($K44+1)/0.25,4,3)/4</f>
        <v>25.336248291118082</v>
      </c>
      <c r="BP44" s="11">
        <f>PRICE($AH44,$L44-4*365,$C44/25,BP$2,($K44+1)/0.25,4,3)/4</f>
        <v>25.245758624815107</v>
      </c>
      <c r="BQ44" s="11">
        <f>PRICE($AH44,$L44-4*365,$C44/25,BQ$2,($K44+1)/0.25,4,3)/4</f>
        <v>25.155630766873106</v>
      </c>
      <c r="BR44" s="11">
        <f>PRICE($AH44,$L44-4*365,$C44/25,BR$2,($K44+1)/0.25,4,3)/4</f>
        <v>25.065863163609816</v>
      </c>
      <c r="BS44" s="11">
        <f>PRICE($AH44,$L44-4*365,$C44/25,BS$2,($K44+1)/0.25,4,3)/4</f>
        <v>24.976454268428828</v>
      </c>
      <c r="BT44" s="11">
        <f>PRICE($AH44,$L44-4*365,$C44/25,BT$2,($K44+1)/0.25,4,3)/4</f>
        <v>24.887402541785182</v>
      </c>
      <c r="BU44" s="11">
        <f>PRICE($AH44,$L44-4*365,$C44/25,BU$2,($K44+1)/0.25,4,3)/4</f>
        <v>24.798706451151183</v>
      </c>
      <c r="BV44" s="11">
        <f>PRICE($AH44,$L44-4*365,$C44/25,BV$2,($K44+1)/0.25,4,3)/4</f>
        <v>24.71036447098311</v>
      </c>
      <c r="BW44" s="11">
        <f>PRICE($AH44,$L44-4*365,$C44/25,BW$2,($K44+1)/0.25,4,3)/4</f>
        <v>24.622375082687345</v>
      </c>
      <c r="BX44" s="11">
        <f>PRICE($AH44,$L44-4*365,$C44/25,BX$2,($K44+1)/0.25,4,3)/4</f>
        <v>24.53473677458671</v>
      </c>
      <c r="BY44" s="11">
        <f>PRICE($AH44,$L44-4*365,$C44/25,BY$2,($K44+1)/0.25,4,3)/4</f>
        <v>24.447448041887743</v>
      </c>
      <c r="CA44" s="17">
        <f t="shared" si="4"/>
        <v>25.759720559227546</v>
      </c>
      <c r="CB44" s="17">
        <f t="shared" si="5"/>
        <v>25.58855510094323</v>
      </c>
      <c r="CC44" s="17">
        <f t="shared" si="6"/>
        <v>25.418690936460514</v>
      </c>
      <c r="CD44" s="17">
        <f t="shared" si="7"/>
        <v>25.250117580770144</v>
      </c>
      <c r="CE44" s="17">
        <f t="shared" si="8"/>
        <v>25.08282463684101</v>
      </c>
      <c r="CF44" s="17">
        <f t="shared" si="9"/>
        <v>24.722222222222225</v>
      </c>
      <c r="CG44" s="17">
        <f t="shared" si="10"/>
        <v>24.184782608695652</v>
      </c>
      <c r="CH44" s="17">
        <f t="shared" si="11"/>
        <v>23.670212765957448</v>
      </c>
      <c r="CI44" s="17">
        <f t="shared" si="12"/>
        <v>23.177083333333332</v>
      </c>
      <c r="CJ44" s="17">
        <f t="shared" si="13"/>
        <v>22.70408163265306</v>
      </c>
      <c r="CK44" s="17">
        <f t="shared" si="14"/>
        <v>22.25</v>
      </c>
      <c r="CL44" s="17">
        <f t="shared" si="15"/>
        <v>21.81372549019608</v>
      </c>
      <c r="CM44" s="17">
        <f t="shared" si="16"/>
        <v>21.39423076923077</v>
      </c>
      <c r="CN44" s="17">
        <f t="shared" si="17"/>
        <v>20.99056603773585</v>
      </c>
      <c r="CO44" s="17">
        <f t="shared" si="18"/>
        <v>20.60185185185185</v>
      </c>
      <c r="CP44" s="17">
        <f t="shared" si="19"/>
        <v>20.227272727272727</v>
      </c>
      <c r="CQ44" s="17">
        <f t="shared" si="20"/>
        <v>19.86607142857143</v>
      </c>
      <c r="CR44" s="17">
        <f t="shared" si="21"/>
        <v>19.517543859649123</v>
      </c>
      <c r="CS44" s="17">
        <f t="shared" si="22"/>
        <v>19.181034482758623</v>
      </c>
      <c r="CT44" s="17">
        <f t="shared" si="23"/>
        <v>18.85593220338983</v>
      </c>
      <c r="CU44" s="17">
        <f t="shared" si="24"/>
        <v>18.541666666666668</v>
      </c>
      <c r="CW44" s="18">
        <f t="shared" si="25"/>
        <v>0.08838479381237518</v>
      </c>
      <c r="CX44" s="18">
        <f t="shared" si="26"/>
        <v>0.08145221145983106</v>
      </c>
      <c r="CY44" s="18">
        <f t="shared" si="27"/>
        <v>0.07457233440504307</v>
      </c>
      <c r="CZ44" s="16">
        <f t="shared" si="28"/>
        <v>0.06774473798177971</v>
      </c>
      <c r="DA44" s="16">
        <f t="shared" si="29"/>
        <v>0.06096900108712067</v>
      </c>
      <c r="DB44" s="16">
        <f t="shared" si="30"/>
        <v>0.04636380000900053</v>
      </c>
      <c r="DC44" s="16">
        <f t="shared" si="31"/>
        <v>0.02459629844858857</v>
      </c>
      <c r="DD44" s="16">
        <f t="shared" si="32"/>
        <v>0.003755073550321786</v>
      </c>
      <c r="DE44" s="16">
        <f t="shared" si="33"/>
        <v>-0.0162177669771838</v>
      </c>
      <c r="DF44" s="16">
        <f t="shared" si="34"/>
        <v>-0.0353753895239749</v>
      </c>
      <c r="DG44" s="16">
        <f t="shared" si="35"/>
        <v>-0.05376670716889431</v>
      </c>
      <c r="DH44" s="16">
        <f t="shared" si="36"/>
        <v>-0.07143679667087566</v>
      </c>
      <c r="DI44" s="16">
        <f t="shared" si="37"/>
        <v>-0.08842726734585782</v>
      </c>
      <c r="DJ44" s="16">
        <f t="shared" si="38"/>
        <v>-0.10477658818404822</v>
      </c>
      <c r="DK44" s="16">
        <f t="shared" si="39"/>
        <v>-0.12052037862082421</v>
      </c>
      <c r="DL44" s="16">
        <f t="shared" si="40"/>
        <v>-0.13569166758717188</v>
      </c>
      <c r="DM44" s="16">
        <f t="shared" si="41"/>
        <v>-0.15032112480472137</v>
      </c>
      <c r="DN44" s="16">
        <f t="shared" si="42"/>
        <v>-0.16443726773393585</v>
      </c>
      <c r="DO44" s="16">
        <f t="shared" si="43"/>
        <v>-0.1780666471138671</v>
      </c>
      <c r="DP44" s="16">
        <f t="shared" si="44"/>
        <v>-0.1912340136334617</v>
      </c>
      <c r="DQ44" s="16">
        <f t="shared" si="45"/>
        <v>-0.20396246793573647</v>
      </c>
    </row>
    <row r="45" spans="1:121" ht="12.75">
      <c r="A45" t="s">
        <v>44</v>
      </c>
      <c r="B45">
        <v>26.25</v>
      </c>
      <c r="C45">
        <v>1.2125</v>
      </c>
      <c r="D45" s="1">
        <v>0.044601</v>
      </c>
      <c r="E45" s="2">
        <v>39176</v>
      </c>
      <c r="F45" s="1">
        <v>0.041216</v>
      </c>
      <c r="G45" t="s">
        <v>18</v>
      </c>
      <c r="H45" s="3">
        <v>260615</v>
      </c>
      <c r="I45">
        <v>6.53</v>
      </c>
      <c r="J45" t="s">
        <v>13</v>
      </c>
      <c r="K45">
        <v>25</v>
      </c>
      <c r="L45" s="2">
        <v>41943</v>
      </c>
      <c r="M45" s="6">
        <f t="shared" si="50"/>
        <v>30.312499999999996</v>
      </c>
      <c r="N45" s="6">
        <f t="shared" si="50"/>
        <v>29.573170731707314</v>
      </c>
      <c r="O45" s="6">
        <f t="shared" si="50"/>
        <v>28.869047619047617</v>
      </c>
      <c r="P45" s="6">
        <f t="shared" si="50"/>
        <v>28.197674418604652</v>
      </c>
      <c r="Q45" s="6">
        <f t="shared" si="50"/>
        <v>27.55681818181818</v>
      </c>
      <c r="R45" s="6">
        <f t="shared" si="50"/>
        <v>26.944444444444443</v>
      </c>
      <c r="S45" s="6">
        <f t="shared" si="50"/>
        <v>26.35869565217391</v>
      </c>
      <c r="T45" s="6">
        <f t="shared" si="50"/>
        <v>25.79787234042553</v>
      </c>
      <c r="U45" s="6">
        <f t="shared" si="50"/>
        <v>25.260416666666664</v>
      </c>
      <c r="V45" s="6">
        <f t="shared" si="50"/>
        <v>24.74489795918367</v>
      </c>
      <c r="W45" s="6">
        <f t="shared" si="50"/>
        <v>24.249999999999996</v>
      </c>
      <c r="X45" s="6">
        <f t="shared" si="50"/>
        <v>23.774509803921568</v>
      </c>
      <c r="Y45" s="6">
        <f t="shared" si="50"/>
        <v>23.317307692307693</v>
      </c>
      <c r="Z45" s="6">
        <f t="shared" si="50"/>
        <v>22.877358490566035</v>
      </c>
      <c r="AA45" s="6">
        <f t="shared" si="50"/>
        <v>22.4537037037037</v>
      </c>
      <c r="AB45" s="6">
        <f t="shared" si="50"/>
        <v>22.045454545454543</v>
      </c>
      <c r="AC45" s="6">
        <f t="shared" si="49"/>
        <v>21.651785714285715</v>
      </c>
      <c r="AD45" s="6">
        <f t="shared" si="49"/>
        <v>21.2719298245614</v>
      </c>
      <c r="AE45" s="6">
        <f t="shared" si="49"/>
        <v>20.905172413793103</v>
      </c>
      <c r="AF45" s="6">
        <f t="shared" si="46"/>
        <v>20.550847457627114</v>
      </c>
      <c r="AG45" s="6">
        <f t="shared" si="46"/>
        <v>20.208333333333332</v>
      </c>
      <c r="AH45" s="2">
        <v>39478</v>
      </c>
      <c r="AI45" s="12">
        <f>PRICE($AH45,$L45,$C45/25,AI$2,$K45/0.25,4,3)/4</f>
        <v>26.25160415311785</v>
      </c>
      <c r="AJ45" s="12">
        <f>PRICE($AH45,$L45,$C45/25,AJ$2,$K45/0.25,4,3)/4</f>
        <v>26.100702995611368</v>
      </c>
      <c r="AK45" s="12">
        <f>PRICE($AH45,$L45,$C45/25,AK$2,$K45/0.25,4,3)/4</f>
        <v>25.950790908015563</v>
      </c>
      <c r="AL45" s="12">
        <f>PRICE($AH45,$L45,$C45/25,AL$2,$K45/0.25,4,3)/4</f>
        <v>25.801861003160624</v>
      </c>
      <c r="AM45" s="12">
        <f>PRICE($AH45,$L45,$C45/25,AM$2,$K45/0.25,4,3)/4</f>
        <v>25.65390644399959</v>
      </c>
      <c r="AN45" s="12">
        <f>PRICE($AH45,$L45,$C45/25,AN$2,$K45/0.25,4,3)/4</f>
        <v>25.50692044322854</v>
      </c>
      <c r="AO45" s="12">
        <f>PRICE($AH45,$L45,$C45/25,AO$2,$K45/0.25,4,3)/4</f>
        <v>25.360896262911545</v>
      </c>
      <c r="AP45" s="12">
        <f>PRICE($AH45,$L45,$C45/25,AP$2,$K45/0.25,4,3)/4</f>
        <v>25.21582721410738</v>
      </c>
      <c r="AQ45" s="12">
        <f>PRICE($AH45,$L45,$C45/25,AQ$2,$K45/0.25,4,3)/4</f>
        <v>25.071706656499135</v>
      </c>
      <c r="AR45" s="12">
        <f>PRICE($AH45,$L45,$C45/25,AR$2,$K45/0.25,4,3)/4</f>
        <v>24.92852799802781</v>
      </c>
      <c r="AS45" s="12">
        <f>PRICE($AH45,$L45,$C45/25,AS$2,$K45/0.25,4,3)/4</f>
        <v>24.78628469452772</v>
      </c>
      <c r="AT45" s="12">
        <f>PRICE($AH45,$L45,$C45/25,AT$2,$K45/0.25,4,3)/4</f>
        <v>24.644970249364672</v>
      </c>
      <c r="AU45" s="12">
        <f>PRICE($AH45,$L45,$C45/25,AU$2,$K45/0.25,4,3)/4</f>
        <v>24.504578213078283</v>
      </c>
      <c r="AV45" s="12">
        <f>PRICE($AH45,$L45,$C45/25,AV$2,$K45/0.25,4,3)/4</f>
        <v>24.36510218302517</v>
      </c>
      <c r="AW45" s="12">
        <f>PRICE($AH45,$L45,$C45/25,AW$2,$K45/0.25,4,3)/4</f>
        <v>24.226535803026827</v>
      </c>
      <c r="AX45" s="12">
        <f>PRICE($AH45,$L45,$C45/25,AX$2,$K45/0.25,4,3)/4</f>
        <v>24.08887276301899</v>
      </c>
      <c r="AY45" s="12">
        <f>PRICE($AH45,$L45,$C45/25,AY$2,$K45/0.25,4,3)/4</f>
        <v>23.952106798703745</v>
      </c>
      <c r="AZ45" s="12">
        <f>PRICE($AH45,$L45,$C45/25,AZ$2,$K45/0.25,4,3)/4</f>
        <v>23.816231691205456</v>
      </c>
      <c r="BA45" s="12">
        <f>PRICE($AH45,$L45,$C45/25,BA$2,$K45/0.25,4,3)/4</f>
        <v>23.681241266728282</v>
      </c>
      <c r="BB45" s="12">
        <f>PRICE($AH45,$L45,$C45/25,BB$2,$K45/0.25,4,3)/4</f>
        <v>23.547129396216363</v>
      </c>
      <c r="BC45" s="12">
        <f>PRICE($AH45,$L45,$C45/25,BC$2,$K45/0.25,4,3)/4</f>
        <v>23.413889995017836</v>
      </c>
      <c r="BE45" s="11">
        <f>PRICE($AH45,$L45-4*365,$C45/25,BE$2,($K45+1)/0.25,4,3)/4</f>
        <v>26.447205214778265</v>
      </c>
      <c r="BF45" s="11">
        <f>PRICE($AH45,$L45-4*365,$C45/25,BF$2,($K45+1)/0.25,4,3)/4</f>
        <v>26.379245398929825</v>
      </c>
      <c r="BG45" s="11">
        <f>PRICE($AH45,$L45-4*365,$C45/25,BG$2,($K45+1)/0.25,4,3)/4</f>
        <v>26.31148328092173</v>
      </c>
      <c r="BH45" s="11">
        <f>PRICE($AH45,$L45-4*365,$C45/25,BH$2,($K45+1)/0.25,4,3)/4</f>
        <v>26.24391823186587</v>
      </c>
      <c r="BI45" s="11">
        <f>PRICE($AH45,$L45-4*365,$C45/25,BI$2,($K45+1)/0.25,4,3)/4</f>
        <v>26.176549625036564</v>
      </c>
      <c r="BJ45" s="11">
        <f>PRICE($AH45,$L45-4*365,$C45/25,BJ$2,($K45+1)/0.25,4,3)/4</f>
        <v>26.109376835862147</v>
      </c>
      <c r="BK45" s="11">
        <f>PRICE($AH45,$L45-4*365,$C45/25,BK$2,($K45+1)/0.25,4,3)/4</f>
        <v>26.04239924191744</v>
      </c>
      <c r="BL45" s="11">
        <f>PRICE($AH45,$L45-4*365,$C45/25,BL$2,($K45+1)/0.25,4,3)/4</f>
        <v>25.97561622291562</v>
      </c>
      <c r="BM45" s="11">
        <f>PRICE($AH45,$L45-4*365,$C45/25,BM$2,($K45+1)/0.25,4,3)/4</f>
        <v>25.909027160700184</v>
      </c>
      <c r="BN45" s="11">
        <f>PRICE($AH45,$L45-4*365,$C45/25,BN$2,($K45+1)/0.25,4,3)/4</f>
        <v>25.84263143923745</v>
      </c>
      <c r="BO45" s="11">
        <f>PRICE($AH45,$L45-4*365,$C45/25,BO$2,($K45+1)/0.25,4,3)/4</f>
        <v>25.776428444608555</v>
      </c>
      <c r="BP45" s="11">
        <f>PRICE($AH45,$L45-4*365,$C45/25,BP$2,($K45+1)/0.25,4,3)/4</f>
        <v>25.71041756500148</v>
      </c>
      <c r="BQ45" s="11">
        <f>PRICE($AH45,$L45-4*365,$C45/25,BQ$2,($K45+1)/0.25,4,3)/4</f>
        <v>25.644598190703707</v>
      </c>
      <c r="BR45" s="11">
        <f>PRICE($AH45,$L45-4*365,$C45/25,BR$2,($K45+1)/0.25,4,3)/4</f>
        <v>25.578969714094015</v>
      </c>
      <c r="BS45" s="11">
        <f>PRICE($AH45,$L45-4*365,$C45/25,BS$2,($K45+1)/0.25,4,3)/4</f>
        <v>25.51353152963519</v>
      </c>
      <c r="BT45" s="11">
        <f>PRICE($AH45,$L45-4*365,$C45/25,BT$2,($K45+1)/0.25,4,3)/4</f>
        <v>25.448283033866186</v>
      </c>
      <c r="BU45" s="11">
        <f>PRICE($AH45,$L45-4*365,$C45/25,BU$2,($K45+1)/0.25,4,3)/4</f>
        <v>25.383223625394297</v>
      </c>
      <c r="BV45" s="11">
        <f>PRICE($AH45,$L45-4*365,$C45/25,BV$2,($K45+1)/0.25,4,3)/4</f>
        <v>25.31835270488791</v>
      </c>
      <c r="BW45" s="11">
        <f>PRICE($AH45,$L45-4*365,$C45/25,BW$2,($K45+1)/0.25,4,3)/4</f>
        <v>25.25366967506875</v>
      </c>
      <c r="BX45" s="11">
        <f>PRICE($AH45,$L45-4*365,$C45/25,BX$2,($K45+1)/0.25,4,3)/4</f>
        <v>25.189173940704123</v>
      </c>
      <c r="BY45" s="11">
        <f>PRICE($AH45,$L45-4*365,$C45/25,BY$2,($K45+1)/0.25,4,3)/4</f>
        <v>25.124864908599875</v>
      </c>
      <c r="CA45" s="17">
        <f t="shared" si="4"/>
        <v>26.25160415311785</v>
      </c>
      <c r="CB45" s="17">
        <f t="shared" si="5"/>
        <v>26.100702995611368</v>
      </c>
      <c r="CC45" s="17">
        <f t="shared" si="6"/>
        <v>25.950790908015563</v>
      </c>
      <c r="CD45" s="17">
        <f t="shared" si="7"/>
        <v>25.801861003160624</v>
      </c>
      <c r="CE45" s="17">
        <f t="shared" si="8"/>
        <v>25.65390644399959</v>
      </c>
      <c r="CF45" s="17">
        <f t="shared" si="9"/>
        <v>25.50692044322854</v>
      </c>
      <c r="CG45" s="17">
        <f t="shared" si="10"/>
        <v>25.360896262911545</v>
      </c>
      <c r="CH45" s="17">
        <f t="shared" si="11"/>
        <v>25.21582721410738</v>
      </c>
      <c r="CI45" s="17">
        <f t="shared" si="12"/>
        <v>25.071706656499135</v>
      </c>
      <c r="CJ45" s="17">
        <f t="shared" si="13"/>
        <v>24.74489795918367</v>
      </c>
      <c r="CK45" s="17">
        <f t="shared" si="14"/>
        <v>24.249999999999996</v>
      </c>
      <c r="CL45" s="17">
        <f t="shared" si="15"/>
        <v>23.774509803921568</v>
      </c>
      <c r="CM45" s="17">
        <f t="shared" si="16"/>
        <v>23.317307692307693</v>
      </c>
      <c r="CN45" s="17">
        <f t="shared" si="17"/>
        <v>22.877358490566035</v>
      </c>
      <c r="CO45" s="17">
        <f t="shared" si="18"/>
        <v>22.4537037037037</v>
      </c>
      <c r="CP45" s="17">
        <f t="shared" si="19"/>
        <v>22.045454545454543</v>
      </c>
      <c r="CQ45" s="17">
        <f t="shared" si="20"/>
        <v>21.651785714285715</v>
      </c>
      <c r="CR45" s="17">
        <f t="shared" si="21"/>
        <v>21.2719298245614</v>
      </c>
      <c r="CS45" s="17">
        <f t="shared" si="22"/>
        <v>20.905172413793103</v>
      </c>
      <c r="CT45" s="17">
        <f t="shared" si="23"/>
        <v>20.550847457627114</v>
      </c>
      <c r="CU45" s="17">
        <f t="shared" si="24"/>
        <v>20.208333333333332</v>
      </c>
      <c r="CW45" s="16">
        <f t="shared" si="25"/>
        <v>0.046251586785441834</v>
      </c>
      <c r="CX45" s="16">
        <f t="shared" si="26"/>
        <v>0.040502971261385357</v>
      </c>
      <c r="CY45" s="16">
        <f t="shared" si="27"/>
        <v>0.034792034591069054</v>
      </c>
      <c r="CZ45" s="16">
        <f t="shared" si="28"/>
        <v>0.02911851440611901</v>
      </c>
      <c r="DA45" s="16">
        <f t="shared" si="29"/>
        <v>0.02348215024760325</v>
      </c>
      <c r="DB45" s="16">
        <f t="shared" si="30"/>
        <v>0.017882683551563305</v>
      </c>
      <c r="DC45" s="16">
        <f t="shared" si="31"/>
        <v>0.012319857634725428</v>
      </c>
      <c r="DD45" s="16">
        <f t="shared" si="32"/>
        <v>0.0067934176802810775</v>
      </c>
      <c r="DE45" s="16">
        <f t="shared" si="33"/>
        <v>0.001303110723776424</v>
      </c>
      <c r="DF45" s="16">
        <f t="shared" si="34"/>
        <v>-0.011146744412050658</v>
      </c>
      <c r="DG45" s="16">
        <f t="shared" si="35"/>
        <v>-0.030000000000000138</v>
      </c>
      <c r="DH45" s="16">
        <f t="shared" si="36"/>
        <v>-0.048113912231559364</v>
      </c>
      <c r="DI45" s="16">
        <f t="shared" si="37"/>
        <v>-0.06553113553113554</v>
      </c>
      <c r="DJ45" s="16">
        <f t="shared" si="38"/>
        <v>-0.082291105121294</v>
      </c>
      <c r="DK45" s="16">
        <f t="shared" si="39"/>
        <v>-0.09843033509700205</v>
      </c>
      <c r="DL45" s="16">
        <f t="shared" si="40"/>
        <v>-0.11398268398268407</v>
      </c>
      <c r="DM45" s="16">
        <f t="shared" si="41"/>
        <v>-0.12897959183673469</v>
      </c>
      <c r="DN45" s="16">
        <f t="shared" si="42"/>
        <v>-0.14345029239766094</v>
      </c>
      <c r="DO45" s="16">
        <f t="shared" si="43"/>
        <v>-0.1574220032840723</v>
      </c>
      <c r="DP45" s="16">
        <f t="shared" si="44"/>
        <v>-0.17092009685230047</v>
      </c>
      <c r="DQ45" s="16">
        <f t="shared" si="45"/>
        <v>-0.18396825396825411</v>
      </c>
    </row>
    <row r="46" spans="4:8" ht="12.75">
      <c r="D46" s="1"/>
      <c r="E46" s="2"/>
      <c r="F46" s="1"/>
      <c r="H46" s="3"/>
    </row>
    <row r="47" spans="4:121" ht="12.75">
      <c r="D47" s="1"/>
      <c r="E47" s="2"/>
      <c r="F47" s="1"/>
      <c r="H47" s="3"/>
      <c r="CW47" s="1">
        <f>MAX(CW3:CW45)</f>
        <v>0.08838479381237518</v>
      </c>
      <c r="CX47" s="1">
        <f aca="true" t="shared" si="51" ref="CX47:DQ47">MAX(CX3:CX45)</f>
        <v>0.08145221145983106</v>
      </c>
      <c r="CY47" s="1">
        <f t="shared" si="51"/>
        <v>0.07457233440504307</v>
      </c>
      <c r="CZ47" s="1">
        <f t="shared" si="51"/>
        <v>0.06787888881177828</v>
      </c>
      <c r="DA47" s="1">
        <f t="shared" si="51"/>
        <v>0.06147403724027467</v>
      </c>
      <c r="DB47" s="1">
        <f t="shared" si="51"/>
        <v>0.05728565936178387</v>
      </c>
      <c r="DC47" s="1">
        <f t="shared" si="51"/>
        <v>0.056345616538008514</v>
      </c>
      <c r="DD47" s="1">
        <f t="shared" si="51"/>
        <v>0.05361184943299513</v>
      </c>
      <c r="DE47" s="1">
        <f t="shared" si="51"/>
        <v>0.05088661534320815</v>
      </c>
      <c r="DF47" s="1">
        <f t="shared" si="51"/>
        <v>0.04816988520482601</v>
      </c>
      <c r="DG47" s="1">
        <f t="shared" si="51"/>
        <v>0.045461630060642744</v>
      </c>
      <c r="DH47" s="1">
        <f t="shared" si="51"/>
        <v>0.042761821059643434</v>
      </c>
      <c r="DI47" s="1">
        <f t="shared" si="51"/>
        <v>0.040070429456603884</v>
      </c>
      <c r="DJ47" s="1">
        <f t="shared" si="51"/>
        <v>0.03738742661165717</v>
      </c>
      <c r="DK47" s="1">
        <f t="shared" si="51"/>
        <v>0.0347127839898973</v>
      </c>
      <c r="DL47" s="1">
        <f t="shared" si="51"/>
        <v>0.03204647316095999</v>
      </c>
      <c r="DM47" s="1">
        <f t="shared" si="51"/>
        <v>0.029388465798607433</v>
      </c>
      <c r="DN47" s="1">
        <f t="shared" si="51"/>
        <v>0.02673873368033397</v>
      </c>
      <c r="DO47" s="1">
        <f t="shared" si="51"/>
        <v>0.0240972486869524</v>
      </c>
      <c r="DP47" s="1">
        <f t="shared" si="51"/>
        <v>0.021463982802182535</v>
      </c>
      <c r="DQ47" s="1">
        <f t="shared" si="51"/>
        <v>0.018838908112264408</v>
      </c>
    </row>
    <row r="48" spans="2:121" ht="12.75">
      <c r="B48" t="s">
        <v>69</v>
      </c>
      <c r="D48" s="1"/>
      <c r="E48" s="2"/>
      <c r="F48" s="1"/>
      <c r="H48" s="3"/>
      <c r="DB48" s="1">
        <f>MAX(DB3:DB8,DB10:DB45)</f>
        <v>0.05511499693186517</v>
      </c>
      <c r="DC48" s="1">
        <f aca="true" t="shared" si="52" ref="DC48:DQ48">MAX(DC3:DC8,DC10:DC45)</f>
        <v>0.054702495201535584</v>
      </c>
      <c r="DD48" s="1">
        <f t="shared" si="52"/>
        <v>0.05289779906583414</v>
      </c>
      <c r="DE48" s="1">
        <f t="shared" si="52"/>
        <v>0.04978818015282638</v>
      </c>
      <c r="DF48" s="1">
        <f t="shared" si="52"/>
        <v>0.046689594846164306</v>
      </c>
      <c r="DG48" s="1">
        <f t="shared" si="52"/>
        <v>0.04360200071669729</v>
      </c>
      <c r="DH48" s="1">
        <f t="shared" si="52"/>
        <v>0.04052535550976999</v>
      </c>
      <c r="DI48" s="1">
        <f t="shared" si="52"/>
        <v>0.037459617144478985</v>
      </c>
      <c r="DJ48" s="1">
        <f t="shared" si="52"/>
        <v>0.03440474371289226</v>
      </c>
      <c r="DK48" s="1">
        <f t="shared" si="52"/>
        <v>0.03136069347931336</v>
      </c>
      <c r="DL48" s="1">
        <f t="shared" si="52"/>
        <v>0.028327424879520446</v>
      </c>
      <c r="DM48" s="1">
        <f t="shared" si="52"/>
        <v>0.02530489652000889</v>
      </c>
      <c r="DN48" s="1">
        <f t="shared" si="52"/>
        <v>0.02229306717726498</v>
      </c>
      <c r="DO48" s="1">
        <f t="shared" si="52"/>
        <v>0.019415571168860835</v>
      </c>
      <c r="DP48" s="1">
        <f t="shared" si="52"/>
        <v>0.016873957414905938</v>
      </c>
      <c r="DQ48" s="1">
        <f t="shared" si="52"/>
        <v>0.014340041096773115</v>
      </c>
    </row>
    <row r="49" spans="2:8" ht="12.75">
      <c r="B49">
        <v>35</v>
      </c>
      <c r="C49">
        <v>0</v>
      </c>
      <c r="D49" s="1"/>
      <c r="E49" s="2"/>
      <c r="F49" s="1"/>
      <c r="H49" s="3"/>
    </row>
    <row r="50" spans="2:8" ht="12.75">
      <c r="B50">
        <f>B49+1</f>
        <v>36</v>
      </c>
      <c r="C50">
        <v>0</v>
      </c>
      <c r="D50" s="1"/>
      <c r="E50" s="2"/>
      <c r="F50" s="1"/>
      <c r="H50" s="3"/>
    </row>
    <row r="51" spans="2:8" ht="12.75">
      <c r="B51">
        <f aca="true" t="shared" si="53" ref="B51:B75">B50+1</f>
        <v>37</v>
      </c>
      <c r="C51">
        <v>0</v>
      </c>
      <c r="D51" s="1"/>
      <c r="E51" s="2"/>
      <c r="F51" s="1"/>
      <c r="H51" s="3"/>
    </row>
    <row r="52" spans="2:8" ht="12.75">
      <c r="B52">
        <f t="shared" si="53"/>
        <v>38</v>
      </c>
      <c r="C52">
        <v>0</v>
      </c>
      <c r="D52" s="1"/>
      <c r="E52" s="2"/>
      <c r="F52" s="1"/>
      <c r="H52" s="3"/>
    </row>
    <row r="53" spans="2:8" ht="12.75">
      <c r="B53">
        <f t="shared" si="53"/>
        <v>39</v>
      </c>
      <c r="C53">
        <v>0</v>
      </c>
      <c r="D53" s="1"/>
      <c r="E53" s="2"/>
      <c r="F53" s="1"/>
      <c r="H53" s="3"/>
    </row>
    <row r="54" spans="2:8" ht="12.75">
      <c r="B54">
        <f t="shared" si="53"/>
        <v>40</v>
      </c>
      <c r="C54">
        <v>0</v>
      </c>
      <c r="D54" s="1"/>
      <c r="E54" s="2"/>
      <c r="F54" s="1"/>
      <c r="H54" s="3"/>
    </row>
    <row r="55" spans="2:8" ht="12.75">
      <c r="B55">
        <f t="shared" si="53"/>
        <v>41</v>
      </c>
      <c r="C55">
        <v>0</v>
      </c>
      <c r="D55" s="1"/>
      <c r="E55" s="2"/>
      <c r="F55" s="1"/>
      <c r="H55" s="3"/>
    </row>
    <row r="56" spans="2:8" ht="12.75">
      <c r="B56">
        <f t="shared" si="53"/>
        <v>42</v>
      </c>
      <c r="C56">
        <v>0</v>
      </c>
      <c r="D56" s="1"/>
      <c r="E56" s="2"/>
      <c r="F56" s="1"/>
      <c r="H56" s="3"/>
    </row>
    <row r="57" spans="2:8" ht="12.75">
      <c r="B57">
        <f t="shared" si="53"/>
        <v>43</v>
      </c>
      <c r="C57">
        <v>0</v>
      </c>
      <c r="D57" s="1"/>
      <c r="E57" s="2"/>
      <c r="F57" s="1"/>
      <c r="H57" s="3"/>
    </row>
    <row r="58" spans="2:8" ht="12.75">
      <c r="B58">
        <f t="shared" si="53"/>
        <v>44</v>
      </c>
      <c r="C58">
        <v>0</v>
      </c>
      <c r="D58" s="1"/>
      <c r="E58" s="2"/>
      <c r="F58" s="1"/>
      <c r="H58" s="3"/>
    </row>
    <row r="59" spans="2:8" ht="12.75">
      <c r="B59">
        <f t="shared" si="53"/>
        <v>45</v>
      </c>
      <c r="C59">
        <v>0</v>
      </c>
      <c r="D59" s="1"/>
      <c r="E59" s="2"/>
      <c r="F59" s="1"/>
      <c r="H59" s="3"/>
    </row>
    <row r="60" spans="2:8" ht="12.75">
      <c r="B60">
        <f t="shared" si="53"/>
        <v>46</v>
      </c>
      <c r="C60">
        <v>0</v>
      </c>
      <c r="D60" s="1"/>
      <c r="E60" s="2"/>
      <c r="F60" s="1"/>
      <c r="H60" s="3"/>
    </row>
    <row r="61" spans="2:8" ht="12.75">
      <c r="B61">
        <f t="shared" si="53"/>
        <v>47</v>
      </c>
      <c r="C61">
        <v>0</v>
      </c>
      <c r="D61" s="1"/>
      <c r="E61" s="2"/>
      <c r="F61" s="1"/>
      <c r="H61" s="3"/>
    </row>
    <row r="62" spans="2:8" ht="12.75">
      <c r="B62">
        <f t="shared" si="53"/>
        <v>48</v>
      </c>
      <c r="C62">
        <v>0</v>
      </c>
      <c r="D62" s="1"/>
      <c r="E62" s="2"/>
      <c r="F62" s="1"/>
      <c r="H62" s="3"/>
    </row>
    <row r="63" spans="2:8" ht="12.75">
      <c r="B63">
        <f t="shared" si="53"/>
        <v>49</v>
      </c>
      <c r="C63">
        <v>0</v>
      </c>
      <c r="D63" s="1"/>
      <c r="E63" s="2"/>
      <c r="F63" s="1"/>
      <c r="H63" s="3"/>
    </row>
    <row r="64" spans="2:8" ht="12.75">
      <c r="B64">
        <f t="shared" si="53"/>
        <v>50</v>
      </c>
      <c r="C64">
        <v>0</v>
      </c>
      <c r="D64" s="1"/>
      <c r="E64" s="2"/>
      <c r="F64" s="1"/>
      <c r="H64" s="3"/>
    </row>
    <row r="65" spans="2:8" ht="12.75">
      <c r="B65">
        <f t="shared" si="53"/>
        <v>51</v>
      </c>
      <c r="C65">
        <v>1</v>
      </c>
      <c r="D65" s="1"/>
      <c r="E65" s="2"/>
      <c r="F65" s="1"/>
      <c r="H65" s="3"/>
    </row>
    <row r="66" spans="2:8" ht="12.75">
      <c r="B66">
        <f t="shared" si="53"/>
        <v>52</v>
      </c>
      <c r="C66">
        <f>C65+1</f>
        <v>2</v>
      </c>
      <c r="D66" s="1"/>
      <c r="E66" s="2"/>
      <c r="F66" s="1"/>
      <c r="H66" s="3"/>
    </row>
    <row r="67" spans="2:8" ht="12.75">
      <c r="B67">
        <f t="shared" si="53"/>
        <v>53</v>
      </c>
      <c r="C67">
        <f aca="true" t="shared" si="54" ref="C67:C75">C66+1</f>
        <v>3</v>
      </c>
      <c r="D67" s="1"/>
      <c r="E67" s="2"/>
      <c r="F67" s="1"/>
      <c r="H67" s="3"/>
    </row>
    <row r="68" spans="2:8" ht="12.75">
      <c r="B68">
        <f t="shared" si="53"/>
        <v>54</v>
      </c>
      <c r="C68">
        <f t="shared" si="54"/>
        <v>4</v>
      </c>
      <c r="D68" s="1"/>
      <c r="E68" s="2"/>
      <c r="F68" s="1"/>
      <c r="H68" s="3"/>
    </row>
    <row r="69" spans="2:8" ht="12.75">
      <c r="B69">
        <f t="shared" si="53"/>
        <v>55</v>
      </c>
      <c r="C69">
        <f t="shared" si="54"/>
        <v>5</v>
      </c>
      <c r="D69" s="1"/>
      <c r="E69" s="2"/>
      <c r="F69" s="1"/>
      <c r="H69" s="3"/>
    </row>
    <row r="70" spans="2:8" ht="12.75">
      <c r="B70">
        <f t="shared" si="53"/>
        <v>56</v>
      </c>
      <c r="C70">
        <f t="shared" si="54"/>
        <v>6</v>
      </c>
      <c r="D70" s="1"/>
      <c r="E70" s="2"/>
      <c r="F70" s="1"/>
      <c r="H70" s="3"/>
    </row>
    <row r="71" spans="2:8" ht="12.75">
      <c r="B71">
        <f t="shared" si="53"/>
        <v>57</v>
      </c>
      <c r="C71">
        <f t="shared" si="54"/>
        <v>7</v>
      </c>
      <c r="D71" s="1"/>
      <c r="E71" s="2"/>
      <c r="F71" s="1"/>
      <c r="H71" s="3"/>
    </row>
    <row r="72" spans="2:8" ht="12.75">
      <c r="B72">
        <f t="shared" si="53"/>
        <v>58</v>
      </c>
      <c r="C72">
        <f t="shared" si="54"/>
        <v>8</v>
      </c>
      <c r="D72" s="1"/>
      <c r="E72" s="2"/>
      <c r="F72" s="1"/>
      <c r="H72" s="3"/>
    </row>
    <row r="73" spans="2:8" ht="12.75">
      <c r="B73">
        <f t="shared" si="53"/>
        <v>59</v>
      </c>
      <c r="C73">
        <f t="shared" si="54"/>
        <v>9</v>
      </c>
      <c r="D73" s="1"/>
      <c r="E73" s="2"/>
      <c r="F73" s="1"/>
      <c r="H73" s="3"/>
    </row>
    <row r="74" spans="2:8" ht="12.75">
      <c r="B74">
        <f t="shared" si="53"/>
        <v>60</v>
      </c>
      <c r="C74">
        <f t="shared" si="54"/>
        <v>10</v>
      </c>
      <c r="D74" s="1"/>
      <c r="E74" s="2"/>
      <c r="F74" s="1"/>
      <c r="H74" s="3"/>
    </row>
    <row r="75" spans="2:8" ht="12.75">
      <c r="B75">
        <f t="shared" si="53"/>
        <v>61</v>
      </c>
      <c r="C75">
        <f t="shared" si="54"/>
        <v>11</v>
      </c>
      <c r="D75" s="1"/>
      <c r="E75" s="2"/>
      <c r="F75" s="1"/>
      <c r="H75" s="3"/>
    </row>
    <row r="76" spans="4:8" ht="12.75">
      <c r="D76" s="1"/>
      <c r="E76" s="2"/>
      <c r="F76" s="1"/>
      <c r="H76" s="3"/>
    </row>
    <row r="77" spans="4:8" ht="12.75">
      <c r="D77" s="1"/>
      <c r="E77" s="2"/>
      <c r="F77" s="1"/>
      <c r="H77" s="3"/>
    </row>
    <row r="78" spans="4:8" ht="12.75">
      <c r="D78" s="1"/>
      <c r="E78" s="2"/>
      <c r="F78" s="1"/>
      <c r="H78" s="3"/>
    </row>
    <row r="79" spans="4:8" ht="12.75">
      <c r="D79" s="1"/>
      <c r="E79" s="2"/>
      <c r="F79" s="1"/>
      <c r="H79" s="3"/>
    </row>
    <row r="80" spans="4:8" ht="12.75">
      <c r="D80" s="1"/>
      <c r="E80" s="2"/>
      <c r="F80" s="1"/>
      <c r="H80" s="3"/>
    </row>
    <row r="81" spans="4:8" ht="12.75">
      <c r="D81" s="1"/>
      <c r="E81" s="2"/>
      <c r="F81" s="1"/>
      <c r="H81" s="3"/>
    </row>
    <row r="82" spans="4:8" ht="12.75">
      <c r="D82" s="1"/>
      <c r="E82" s="2"/>
      <c r="F82" s="1"/>
      <c r="H82" s="3"/>
    </row>
    <row r="83" spans="4:8" ht="12.75">
      <c r="D83" s="1"/>
      <c r="E83" s="2"/>
      <c r="F83" s="1"/>
      <c r="H83" s="3"/>
    </row>
    <row r="84" spans="2:8" ht="12.75">
      <c r="B84" t="s">
        <v>70</v>
      </c>
      <c r="D84" s="1"/>
      <c r="E84" s="2"/>
      <c r="F84" s="1"/>
      <c r="H84" s="3"/>
    </row>
    <row r="85" spans="2:8" ht="12.75">
      <c r="B85">
        <v>35</v>
      </c>
      <c r="C85">
        <v>5</v>
      </c>
      <c r="D85" s="1"/>
      <c r="E85" s="2"/>
      <c r="F85" s="1"/>
      <c r="H85" s="3"/>
    </row>
    <row r="86" spans="2:8" ht="12.75">
      <c r="B86">
        <f>B85+1</f>
        <v>36</v>
      </c>
      <c r="C86">
        <v>5</v>
      </c>
      <c r="D86" s="1"/>
      <c r="E86" s="2"/>
      <c r="F86" s="1"/>
      <c r="H86" s="3"/>
    </row>
    <row r="87" spans="2:8" ht="12.75">
      <c r="B87">
        <f aca="true" t="shared" si="55" ref="B87:B111">B86+1</f>
        <v>37</v>
      </c>
      <c r="C87">
        <v>5</v>
      </c>
      <c r="D87" s="1"/>
      <c r="E87" s="2"/>
      <c r="F87" s="1"/>
      <c r="H87" s="3"/>
    </row>
    <row r="88" spans="2:8" ht="12.75">
      <c r="B88">
        <f t="shared" si="55"/>
        <v>38</v>
      </c>
      <c r="C88">
        <v>5</v>
      </c>
      <c r="D88" s="1"/>
      <c r="E88" s="2"/>
      <c r="F88" s="1"/>
      <c r="H88" s="3"/>
    </row>
    <row r="89" spans="2:8" ht="12.75">
      <c r="B89">
        <f t="shared" si="55"/>
        <v>39</v>
      </c>
      <c r="C89">
        <v>5</v>
      </c>
      <c r="D89" s="1"/>
      <c r="E89" s="2"/>
      <c r="F89" s="1"/>
      <c r="H89" s="3"/>
    </row>
    <row r="90" spans="2:8" ht="12.75">
      <c r="B90">
        <f t="shared" si="55"/>
        <v>40</v>
      </c>
      <c r="C90">
        <v>5</v>
      </c>
      <c r="D90" s="1"/>
      <c r="E90" s="2"/>
      <c r="F90" s="1"/>
      <c r="H90" s="3"/>
    </row>
    <row r="91" spans="2:8" ht="12.75">
      <c r="B91">
        <f t="shared" si="55"/>
        <v>41</v>
      </c>
      <c r="C91">
        <v>5</v>
      </c>
      <c r="D91" s="1"/>
      <c r="E91" s="2"/>
      <c r="F91" s="1"/>
      <c r="H91" s="3"/>
    </row>
    <row r="92" spans="2:8" ht="12.75">
      <c r="B92">
        <f t="shared" si="55"/>
        <v>42</v>
      </c>
      <c r="C92">
        <v>5</v>
      </c>
      <c r="D92" s="1"/>
      <c r="E92" s="2"/>
      <c r="F92" s="1"/>
      <c r="H92" s="3"/>
    </row>
    <row r="93" spans="2:8" ht="12.75">
      <c r="B93">
        <f t="shared" si="55"/>
        <v>43</v>
      </c>
      <c r="C93">
        <v>5</v>
      </c>
      <c r="D93" s="1"/>
      <c r="E93" s="2"/>
      <c r="F93" s="1"/>
      <c r="H93" s="3"/>
    </row>
    <row r="94" spans="2:8" ht="12.75">
      <c r="B94">
        <f t="shared" si="55"/>
        <v>44</v>
      </c>
      <c r="C94">
        <v>5</v>
      </c>
      <c r="D94" s="1"/>
      <c r="E94" s="2"/>
      <c r="F94" s="1"/>
      <c r="H94" s="3"/>
    </row>
    <row r="95" spans="2:8" ht="12.75">
      <c r="B95">
        <f t="shared" si="55"/>
        <v>45</v>
      </c>
      <c r="C95">
        <v>5</v>
      </c>
      <c r="D95" s="1"/>
      <c r="E95" s="2"/>
      <c r="F95" s="1"/>
      <c r="H95" s="3"/>
    </row>
    <row r="96" spans="2:8" ht="12.75">
      <c r="B96">
        <f t="shared" si="55"/>
        <v>46</v>
      </c>
      <c r="C96">
        <v>5</v>
      </c>
      <c r="D96" s="1"/>
      <c r="E96" s="2"/>
      <c r="F96" s="1"/>
      <c r="H96" s="3"/>
    </row>
    <row r="97" spans="2:8" ht="12.75">
      <c r="B97">
        <f t="shared" si="55"/>
        <v>47</v>
      </c>
      <c r="C97">
        <v>5</v>
      </c>
      <c r="D97" s="1"/>
      <c r="E97" s="2"/>
      <c r="F97" s="1"/>
      <c r="H97" s="3"/>
    </row>
    <row r="98" spans="2:8" ht="12.75">
      <c r="B98">
        <f t="shared" si="55"/>
        <v>48</v>
      </c>
      <c r="C98">
        <v>5</v>
      </c>
      <c r="D98" s="1"/>
      <c r="E98" s="2"/>
      <c r="F98" s="1"/>
      <c r="H98" s="3"/>
    </row>
    <row r="99" spans="2:8" ht="12.75">
      <c r="B99">
        <f t="shared" si="55"/>
        <v>49</v>
      </c>
      <c r="C99">
        <v>5</v>
      </c>
      <c r="D99" s="1"/>
      <c r="E99" s="2"/>
      <c r="F99" s="1"/>
      <c r="H99" s="3"/>
    </row>
    <row r="100" spans="2:8" ht="12.75">
      <c r="B100">
        <f t="shared" si="55"/>
        <v>50</v>
      </c>
      <c r="C100">
        <v>5</v>
      </c>
      <c r="D100" s="1"/>
      <c r="E100" s="2"/>
      <c r="F100" s="1"/>
      <c r="H100" s="3"/>
    </row>
    <row r="101" spans="2:8" ht="12.75">
      <c r="B101">
        <f t="shared" si="55"/>
        <v>51</v>
      </c>
      <c r="C101">
        <v>4</v>
      </c>
      <c r="D101" s="1"/>
      <c r="E101" s="2"/>
      <c r="F101" s="1"/>
      <c r="H101" s="3"/>
    </row>
    <row r="102" spans="2:8" ht="12.75">
      <c r="B102">
        <f t="shared" si="55"/>
        <v>52</v>
      </c>
      <c r="C102">
        <v>3</v>
      </c>
      <c r="D102" s="1"/>
      <c r="E102" s="2"/>
      <c r="F102" s="1"/>
      <c r="H102" s="3"/>
    </row>
    <row r="103" spans="2:8" ht="12.75">
      <c r="B103">
        <f t="shared" si="55"/>
        <v>53</v>
      </c>
      <c r="C103">
        <v>2</v>
      </c>
      <c r="D103" s="1"/>
      <c r="E103" s="2"/>
      <c r="F103" s="1"/>
      <c r="H103" s="3"/>
    </row>
    <row r="104" spans="2:8" ht="12.75">
      <c r="B104">
        <f t="shared" si="55"/>
        <v>54</v>
      </c>
      <c r="C104">
        <v>1</v>
      </c>
      <c r="D104" s="1"/>
      <c r="E104" s="2"/>
      <c r="F104" s="1"/>
      <c r="H104" s="3"/>
    </row>
    <row r="105" spans="2:8" ht="12.75">
      <c r="B105">
        <f t="shared" si="55"/>
        <v>55</v>
      </c>
      <c r="C105">
        <v>0</v>
      </c>
      <c r="D105" s="1"/>
      <c r="E105" s="2"/>
      <c r="F105" s="1"/>
      <c r="H105" s="3"/>
    </row>
    <row r="106" spans="2:8" ht="12.75">
      <c r="B106">
        <f t="shared" si="55"/>
        <v>56</v>
      </c>
      <c r="C106">
        <f aca="true" t="shared" si="56" ref="C106:C111">C105-1</f>
        <v>-1</v>
      </c>
      <c r="D106" s="1"/>
      <c r="E106" s="2"/>
      <c r="F106" s="1"/>
      <c r="H106" s="3"/>
    </row>
    <row r="107" spans="2:8" ht="12.75">
      <c r="B107">
        <f t="shared" si="55"/>
        <v>57</v>
      </c>
      <c r="C107">
        <f t="shared" si="56"/>
        <v>-2</v>
      </c>
      <c r="D107" s="1"/>
      <c r="E107" s="2"/>
      <c r="F107" s="1"/>
      <c r="H107" s="3"/>
    </row>
    <row r="108" spans="2:8" ht="12.75">
      <c r="B108">
        <f t="shared" si="55"/>
        <v>58</v>
      </c>
      <c r="C108">
        <f t="shared" si="56"/>
        <v>-3</v>
      </c>
      <c r="D108" s="1"/>
      <c r="E108" s="2"/>
      <c r="F108" s="1"/>
      <c r="H108" s="3"/>
    </row>
    <row r="109" spans="2:8" ht="12.75">
      <c r="B109">
        <f t="shared" si="55"/>
        <v>59</v>
      </c>
      <c r="C109">
        <f t="shared" si="56"/>
        <v>-4</v>
      </c>
      <c r="D109" s="1"/>
      <c r="E109" s="2"/>
      <c r="F109" s="1"/>
      <c r="H109" s="3"/>
    </row>
    <row r="110" spans="2:8" ht="12.75">
      <c r="B110">
        <f t="shared" si="55"/>
        <v>60</v>
      </c>
      <c r="C110">
        <f t="shared" si="56"/>
        <v>-5</v>
      </c>
      <c r="D110" s="1"/>
      <c r="E110" s="2"/>
      <c r="F110" s="1"/>
      <c r="H110" s="3"/>
    </row>
    <row r="111" spans="2:8" ht="12.75">
      <c r="B111">
        <f t="shared" si="55"/>
        <v>61</v>
      </c>
      <c r="C111">
        <f t="shared" si="56"/>
        <v>-6</v>
      </c>
      <c r="D111" s="1"/>
      <c r="E111" s="2"/>
      <c r="F111" s="1"/>
      <c r="H111" s="3"/>
    </row>
    <row r="112" spans="4:8" ht="12.75">
      <c r="D112" s="1"/>
      <c r="E112" s="2"/>
      <c r="F112" s="1"/>
      <c r="H112" s="3"/>
    </row>
    <row r="113" spans="4:8" ht="12.75">
      <c r="D113" s="1"/>
      <c r="E113" s="2"/>
      <c r="F113" s="1"/>
      <c r="H113" s="3"/>
    </row>
    <row r="114" spans="4:8" ht="12.75">
      <c r="D114" s="1"/>
      <c r="E114" s="2"/>
      <c r="F114" s="1"/>
      <c r="H114" s="3"/>
    </row>
    <row r="115" spans="4:8" ht="12.75">
      <c r="D115" s="1"/>
      <c r="E115" s="2"/>
      <c r="F115" s="1"/>
      <c r="H115" s="3"/>
    </row>
    <row r="116" spans="4:8" ht="12.75">
      <c r="D116" s="1"/>
      <c r="E116" s="2"/>
      <c r="F116" s="1"/>
      <c r="H116" s="3"/>
    </row>
    <row r="117" spans="4:8" ht="12.75">
      <c r="D117" s="1"/>
      <c r="E117" s="2"/>
      <c r="F117" s="1"/>
      <c r="H117" s="3"/>
    </row>
    <row r="118" spans="4:8" ht="12.75">
      <c r="D118" s="1"/>
      <c r="E118" s="2"/>
      <c r="F118" s="1"/>
      <c r="H118" s="3"/>
    </row>
    <row r="119" spans="4:8" ht="12.75">
      <c r="D119" s="1"/>
      <c r="E119" s="2"/>
      <c r="F119" s="1"/>
      <c r="H119" s="3"/>
    </row>
    <row r="120" spans="4:8" ht="12.75">
      <c r="D120" s="1"/>
      <c r="E120" s="2"/>
      <c r="F120" s="1"/>
      <c r="H120" s="3"/>
    </row>
    <row r="121" spans="4:8" ht="12.75">
      <c r="D121" s="1"/>
      <c r="E121" s="2"/>
      <c r="F121" s="1"/>
      <c r="H1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I. Hymas</cp:lastModifiedBy>
  <dcterms:created xsi:type="dcterms:W3CDTF">2007-02-06T23:23:12Z</dcterms:created>
  <dcterms:modified xsi:type="dcterms:W3CDTF">2007-02-09T00:31:16Z</dcterms:modified>
  <cp:category/>
  <cp:version/>
  <cp:contentType/>
  <cp:contentStatus/>
</cp:coreProperties>
</file>